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600" windowHeight="7560"/>
  </bookViews>
  <sheets>
    <sheet name="ANEXO 20" sheetId="2" r:id="rId1"/>
    <sheet name="Plan1" sheetId="3" state="hidden" r:id="rId2"/>
  </sheets>
  <definedNames>
    <definedName name="_xlnm._FilterDatabase" localSheetId="0" hidden="1">'ANEXO 20'!$A$67:$P$161</definedName>
    <definedName name="_xlnm.Print_Area" localSheetId="0">'ANEXO 20'!$A$1:$P$210</definedName>
  </definedNames>
  <calcPr calcId="144525"/>
</workbook>
</file>

<file path=xl/calcChain.xml><?xml version="1.0" encoding="utf-8"?>
<calcChain xmlns="http://schemas.openxmlformats.org/spreadsheetml/2006/main">
  <c r="O48" i="2" l="1"/>
  <c r="O47" i="2"/>
  <c r="O51" i="2"/>
  <c r="O49" i="2"/>
  <c r="O53" i="2"/>
  <c r="O32" i="2"/>
  <c r="P161" i="2" l="1"/>
  <c r="O30" i="2" l="1"/>
  <c r="O54" i="2" l="1"/>
  <c r="O34" i="2" l="1"/>
</calcChain>
</file>

<file path=xl/sharedStrings.xml><?xml version="1.0" encoding="utf-8"?>
<sst xmlns="http://schemas.openxmlformats.org/spreadsheetml/2006/main" count="279" uniqueCount="185">
  <si>
    <t>REPASSES AO TERCEIRO SETOR</t>
  </si>
  <si>
    <t>DEMONSTRATIVO INTEGRAL DAS RECEITA E DESPESAS</t>
  </si>
  <si>
    <t>AUXÍLIO / SUBVENÇÕES / CONTRIBUIÇÕES</t>
  </si>
  <si>
    <t>TIPO DE CONCESSÃO: (1)</t>
  </si>
  <si>
    <t>OBJETO:</t>
  </si>
  <si>
    <t>EXERCÍCIO:</t>
  </si>
  <si>
    <t>ENTIDADE BENEFICIÁRIA:</t>
  </si>
  <si>
    <t>CNPJ:</t>
  </si>
  <si>
    <t>ENDEREÇO E CEP:</t>
  </si>
  <si>
    <t>RESPONSÁVEL(IS) PELA ENTIDADE:</t>
  </si>
  <si>
    <t>VALOR TOTAL RECEBIDO:</t>
  </si>
  <si>
    <t>ORIGEM DOS RECUROS (2):</t>
  </si>
  <si>
    <t>DEMONSTRATIVO DOS REPASSES PÚBLICOS RECEBIDOS</t>
  </si>
  <si>
    <t>Valores Previstos - R$</t>
  </si>
  <si>
    <t>Doc. De Crédito Nº</t>
  </si>
  <si>
    <t>Valores Repassados - R$</t>
  </si>
  <si>
    <t>Data</t>
  </si>
  <si>
    <t>RECEITA COM APLICAÇÕES FINANCEIRAS DOS REPASSES PÚBLICOS</t>
  </si>
  <si>
    <t>RECURSOS PRÓPRIOS APLICAÇÕES PELA ENTIDADE</t>
  </si>
  <si>
    <t>(nome da entidade)</t>
  </si>
  <si>
    <t>DEMONSTRATIVO DAS DESPESAS REALIZADAS</t>
  </si>
  <si>
    <t>Categoria ou finalidade da despesa</t>
  </si>
  <si>
    <t>Período de realização</t>
  </si>
  <si>
    <t>Valor aplicado - R$</t>
  </si>
  <si>
    <t xml:space="preserve">     TOTAL DAS DESPESAS</t>
  </si>
  <si>
    <t>RECURSO PÚBLICO NÃO APLICADO</t>
  </si>
  <si>
    <t>LEI AUTORIZADORA:</t>
  </si>
  <si>
    <t>O (s) signatário(s) na qualidade de representante(s) da entidade beneficiária :</t>
  </si>
  <si>
    <t xml:space="preserve">      VALOR AUTORIZADO PARA APLICAÇÃO NO EXERCÍCIO SEGUINTE</t>
  </si>
  <si>
    <t>RELAÇÃO DAS DESPESAS (4)</t>
  </si>
  <si>
    <t>Data do</t>
  </si>
  <si>
    <t>Documento</t>
  </si>
  <si>
    <t>Especificação do</t>
  </si>
  <si>
    <t>Credor</t>
  </si>
  <si>
    <t>Natureza da despesa</t>
  </si>
  <si>
    <t>Resumidamente</t>
  </si>
  <si>
    <t>DIRIGENTE:</t>
  </si>
  <si>
    <t>LOCAL E DATA:</t>
  </si>
  <si>
    <t>1.</t>
  </si>
  <si>
    <t>Auxílio, subvenção ou contribuição</t>
  </si>
  <si>
    <t>2.</t>
  </si>
  <si>
    <t>Origem dos recursos: Federal, Estadual ou Municipal, devendo ser elaborado um Anexo para cada</t>
  </si>
  <si>
    <t>fonte de recurso.</t>
  </si>
  <si>
    <t>3.</t>
  </si>
  <si>
    <t>Notas Fiscais e recibos</t>
  </si>
  <si>
    <t>4.</t>
  </si>
  <si>
    <t>No rol das despesas incluir também os gastos que não são classificados contabilmente como DES-</t>
  </si>
  <si>
    <t>PESAS, como, por exemplo, aquisição de bens permanentes.</t>
  </si>
  <si>
    <t xml:space="preserve">    TOTAL</t>
  </si>
  <si>
    <t xml:space="preserve"> VALOR DEVOLVIDO AO ÓRGÃO CONCESSOR</t>
  </si>
  <si>
    <t>vem indicar, na forma abaixo detalhada, a aplicação dos recursos recebidos no exercício supra mencionado, na</t>
  </si>
  <si>
    <t>importânica total de     R$</t>
  </si>
  <si>
    <t>MEMBROS DO CONSELHO FISCAL:</t>
  </si>
  <si>
    <t xml:space="preserve">ÓRGÃO CONCESSOR: </t>
  </si>
  <si>
    <t>PREFEITURA MUNICIPAL DE SANTO ANDRÉ</t>
  </si>
  <si>
    <t>SUBVENÇÃO</t>
  </si>
  <si>
    <t>MUNICIPAL</t>
  </si>
  <si>
    <t>SANTO ANDRÉ,</t>
  </si>
  <si>
    <t>SOSA-SOCIEDADE ORQUIDOFILA DE SANTO ANDRE</t>
  </si>
  <si>
    <t>51.143.261/0001-00</t>
  </si>
  <si>
    <t>SOSA-SOCIEDADE ORQUIDÓFILA DE SANTO ANDRÉ</t>
  </si>
  <si>
    <t>RUA GUARANI 129 - VL VALPARAISO -CEP  09060-440  Santo André-SP</t>
  </si>
  <si>
    <t>Material de consumo</t>
  </si>
  <si>
    <t>Prestador de serviços</t>
  </si>
  <si>
    <t>Conta de água</t>
  </si>
  <si>
    <t>Conta de luz</t>
  </si>
  <si>
    <t>Conta de telefone</t>
  </si>
  <si>
    <t>Tarifas bancárias</t>
  </si>
  <si>
    <t>APORTE  PARA COBERTURA DE TARIFAS E JUROS</t>
  </si>
  <si>
    <t>TOTAL</t>
  </si>
  <si>
    <t>ANEXO 20 - ÁREA MUNICIPAL</t>
  </si>
  <si>
    <t xml:space="preserve">Ted </t>
  </si>
  <si>
    <t>conta 10229-9 Itau</t>
  </si>
  <si>
    <t>TELEFONICA BRASIL S/A</t>
  </si>
  <si>
    <t>Prestador de Serviços</t>
  </si>
  <si>
    <t>Recibo de Pagamento Autônomo - RPA</t>
  </si>
  <si>
    <t xml:space="preserve">Material Permanente </t>
  </si>
  <si>
    <t>Conta de Água</t>
  </si>
  <si>
    <t>Conta de Luz</t>
  </si>
  <si>
    <t>Conta de Telefone</t>
  </si>
  <si>
    <t>Aluguel</t>
  </si>
  <si>
    <t>Material de Consumo</t>
  </si>
  <si>
    <t>Despesas Pequeno Caixa</t>
  </si>
  <si>
    <t>Outros Tributos</t>
  </si>
  <si>
    <t>Restituição aporte cobertura insuficiência fundo</t>
  </si>
  <si>
    <t>CELSO LUIZ CESTARI</t>
  </si>
  <si>
    <t>(PRESIDENTE)</t>
  </si>
  <si>
    <t>HÉLIO MORETTI</t>
  </si>
  <si>
    <t>GILBERTO JOÃO DA SILVA</t>
  </si>
  <si>
    <t xml:space="preserve">    </t>
  </si>
  <si>
    <t xml:space="preserve">DIVULGAÇÃO DA ORQUIDOFILIA </t>
  </si>
  <si>
    <t xml:space="preserve">ADRIANO BERNARDELLO EIRELI ME </t>
  </si>
  <si>
    <t>BANCO ITAU C/C 10229-9</t>
  </si>
  <si>
    <t>SEM PARAR CENTRO GESTÃO MEIOS PGTO</t>
  </si>
  <si>
    <t xml:space="preserve">A.N.DA SILVA MONITORAMENTO E PORTARIA </t>
  </si>
  <si>
    <t>MAURO SÉRGIO ARMELIN FERREIRA</t>
  </si>
  <si>
    <t>Mauro Sérgio Armelin Ferreira</t>
  </si>
  <si>
    <t>TOTAL DAS DESPESAS:</t>
  </si>
  <si>
    <t>Lei nº 8823/2006 alterada pela Lei nº 10.233/2019.</t>
  </si>
  <si>
    <t xml:space="preserve">R$ 33.000,00 ( Trinta e Três Mil Reais ) </t>
  </si>
  <si>
    <t>( Trinta e Três Mil Reais )</t>
  </si>
  <si>
    <t>15 de Julho à 31 de Dezembro</t>
  </si>
  <si>
    <t xml:space="preserve">SERVIÇOS PRESTADOS CONTABILIDADE </t>
  </si>
  <si>
    <t>ELETROPAULO METROP.ELETR.SÃO PAULO</t>
  </si>
  <si>
    <t>CONTA DE LUZ REF.07/2020</t>
  </si>
  <si>
    <t>COMPANHIA SANEAMENTO BÁSICO 0 SABESP</t>
  </si>
  <si>
    <t>CONTA DE ÁGUA REF.07/2020</t>
  </si>
  <si>
    <t>CONTA DE TELEFONE VIVO REF.07/2020</t>
  </si>
  <si>
    <t>OUTROS TRIBUTOS - IR S/POUPANÇA</t>
  </si>
  <si>
    <t>BANCO ITAU C/C 11677-2</t>
  </si>
  <si>
    <t>TARIFA CONTA CERTA 07/2020</t>
  </si>
  <si>
    <t>TARIFA CONTA CERTA EXCED 07/20</t>
  </si>
  <si>
    <t xml:space="preserve">ETZUO TAMASAKI KAWAMOTO ME </t>
  </si>
  <si>
    <t>MATERIAL DE CONSUMO - CASCA MACADAMIA</t>
  </si>
  <si>
    <t>SERVIÇOS PRESTADOS VIGILANTE</t>
  </si>
  <si>
    <t>SERVIÇOS PRESTADOS PEDÁGIO</t>
  </si>
  <si>
    <t xml:space="preserve">ART VASOS SUZANO COMÉRCIO LTDA ME </t>
  </si>
  <si>
    <t xml:space="preserve">MATERIAL DE CONSUMO - VASOS </t>
  </si>
  <si>
    <t>CONTA DE LUZ REF.08/2020</t>
  </si>
  <si>
    <t>CONTA DE ÁGUA REF.08/2020</t>
  </si>
  <si>
    <t>CONTA DE TELEFONE VIVO REF.08/2020</t>
  </si>
  <si>
    <t xml:space="preserve">VINICIUS RUFINO DOS SANTOS </t>
  </si>
  <si>
    <t xml:space="preserve">SERVIÇOS PRESTADOS MANUT ESTUFA </t>
  </si>
  <si>
    <t xml:space="preserve">ANSELMO BIAZOTO FERREIRA ME </t>
  </si>
  <si>
    <t>MATERIAL  DE CONSUMO - ADUBO</t>
  </si>
  <si>
    <t>TARIFA CONTA CERTA 08/2020</t>
  </si>
  <si>
    <t>TARIFA CONTA CERTA EXCED 08/20</t>
  </si>
  <si>
    <t>CONTA DE LUZ REF.09/2020</t>
  </si>
  <si>
    <t>CONTA DE ÁGUA REF.09/2020</t>
  </si>
  <si>
    <t>CONTA DE TELEFONE VIVO REF.09/2020</t>
  </si>
  <si>
    <t>CONTA DE TELEFONE VIVO REF. 09/2020</t>
  </si>
  <si>
    <t>TARIFA CONTA CERTA 09/2020</t>
  </si>
  <si>
    <t>TARIFA CONTA CERTA EXCED 09/20</t>
  </si>
  <si>
    <t>CONTA DE LUZ REF.10/2020</t>
  </si>
  <si>
    <t>CONTA DE ÁGUA REF.10/2020</t>
  </si>
  <si>
    <t>CONTA DE TELEFONE REF.10/2020</t>
  </si>
  <si>
    <t xml:space="preserve">SUMMIT AUTO SERVICE LTDA </t>
  </si>
  <si>
    <t>MATERIAL DE CONSUMO P MANUT VEÍCULO</t>
  </si>
  <si>
    <t xml:space="preserve">CATEX SAÚDE AMBIENTAL LTDA ME </t>
  </si>
  <si>
    <t xml:space="preserve">SERVIÇOS PRESTADOS MANUT VEÍCULO </t>
  </si>
  <si>
    <t>SERVIÇOS PRESTADOS CONTROLE DE PRAGAS</t>
  </si>
  <si>
    <t>TARIFA CONTA CERTA 10/2020</t>
  </si>
  <si>
    <t>TARIFA CONTA CERTA EXCED 10/2020</t>
  </si>
  <si>
    <t xml:space="preserve">EXTISA EXTINTORES SANTO ANDRE LTDA ME </t>
  </si>
  <si>
    <t>SERVIÇOS PRESTADOS MANUT EXTINTORES</t>
  </si>
  <si>
    <t>CONTA DE LUZ REF.11/2020</t>
  </si>
  <si>
    <t>INSTITUTO NACIONAL DO SEGURO SOCIAL</t>
  </si>
  <si>
    <t xml:space="preserve">OUTROS TRIBUTOS - GUIA GPS S/NF CATEX </t>
  </si>
  <si>
    <t>PREFEITURA MUNICIPAL SANTO ANDRÉ</t>
  </si>
  <si>
    <t>OUTROS TRIBUTOS - ISS REF.10/2020</t>
  </si>
  <si>
    <t xml:space="preserve">PORTO SEGURO CIA DE SEGUROS </t>
  </si>
  <si>
    <t>SERVIÇOS PRESTADOS - SEGURO VEÍCULO</t>
  </si>
  <si>
    <t xml:space="preserve">MADEIREIRA ANDREENSE LTDA </t>
  </si>
  <si>
    <t>MATERIAL DE CONSUMO - PLASTIFICADO</t>
  </si>
  <si>
    <t xml:space="preserve">KALUNGA COM.E IND.GRÁFICA </t>
  </si>
  <si>
    <t>MATERIAL DE CONSUMO - ESCRITÓRIO</t>
  </si>
  <si>
    <t xml:space="preserve">MILBRASIL COMÉRCIO DE ALIMENTOS LTDA </t>
  </si>
  <si>
    <t xml:space="preserve">MATERIAL DE CONSUMO - PROD LIMPEZA </t>
  </si>
  <si>
    <t>OGATA COMÉRCIO DE EMBALAGENS E DESC.</t>
  </si>
  <si>
    <t xml:space="preserve">MATERIAL DE CONSUMO - LIMPEZA E COPA </t>
  </si>
  <si>
    <t>CONTA DE ÁGUA REF.11/2020</t>
  </si>
  <si>
    <t>CONTA TELEFONE REF.11/2020</t>
  </si>
  <si>
    <t>TARIFA CONTA CERTA 11/20</t>
  </si>
  <si>
    <t>TARIFA CONTA CERTA EXCED 11/20</t>
  </si>
  <si>
    <t>MAT.CONSUMO-ORQUÍDEAS-FESTIVAL FLORES</t>
  </si>
  <si>
    <t>CONTA DE LUZ REF.12/2020</t>
  </si>
  <si>
    <t>OUTROS TRIBUTOS - ISS REF.11/2020</t>
  </si>
  <si>
    <t xml:space="preserve">COPAFER </t>
  </si>
  <si>
    <t xml:space="preserve">MORENOS ABC PAPELARIA E INFORMÁTICA </t>
  </si>
  <si>
    <t xml:space="preserve">MATERIAL DE CONSUMO - CONSERVAÇÃO </t>
  </si>
  <si>
    <t xml:space="preserve">MATERIAL DE CONSUMO - SUPRIMENTOS </t>
  </si>
  <si>
    <t xml:space="preserve">AUTO POSTO DON PEPE LTDA </t>
  </si>
  <si>
    <t xml:space="preserve">MATERIAL DE CONSUMO - DIESEL </t>
  </si>
  <si>
    <t xml:space="preserve">KALUNGA S/A </t>
  </si>
  <si>
    <t>CONTA DE ÁGUA REF.12/2020</t>
  </si>
  <si>
    <t>CONTA DE TELEFONE REF.12/2020</t>
  </si>
  <si>
    <t xml:space="preserve">BC GRÁFICA E EDITORA LTDA </t>
  </si>
  <si>
    <t xml:space="preserve">SERVIÇOS PRESTADOS - GRÁFICA </t>
  </si>
  <si>
    <t xml:space="preserve">CODARIN SHOPPING DA CONSTRUÇÃO LTDA </t>
  </si>
  <si>
    <t>MATERIAL DE CONSUMO - LONA PLÁSTICA</t>
  </si>
  <si>
    <t xml:space="preserve">DEP DE MAT CONSTRUÇÃO MANTOVANELLI </t>
  </si>
  <si>
    <t>MATERIAL DE CONSUMO - LONA</t>
  </si>
  <si>
    <t>COSTURA MANIA CONFECÇÃO E COMÉRCIO</t>
  </si>
  <si>
    <t>SERVIÇOS PRESTADOS-CONFEC.MÁSCARAS</t>
  </si>
  <si>
    <t>13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</si>
</sst>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</cellStyleXfs>
  <cellXfs count="156">
    <xf numFmtId="0" fontId="0" fillId="0" borderId="0" xfId="0"/>
    <xf numFmtId="0" fontId="0" fillId="3" borderId="0" xfId="0" applyFill="1" applyBorder="1"/>
    <xf numFmtId="2" fontId="0" fillId="3" borderId="0" xfId="0" applyNumberFormat="1" applyFill="1" applyBorder="1"/>
    <xf numFmtId="0" fontId="2" fillId="3" borderId="0" xfId="0" applyFont="1" applyFill="1" applyBorder="1"/>
    <xf numFmtId="0" fontId="0" fillId="3" borderId="10" xfId="0" applyFill="1" applyBorder="1"/>
    <xf numFmtId="2" fontId="0" fillId="3" borderId="10" xfId="0" applyNumberFormat="1" applyFill="1" applyBorder="1"/>
    <xf numFmtId="0" fontId="3" fillId="3" borderId="0" xfId="0" applyFont="1" applyFill="1" applyBorder="1"/>
    <xf numFmtId="0" fontId="0" fillId="3" borderId="0" xfId="0" applyFill="1" applyBorder="1" applyAlignment="1">
      <alignment horizontal="center"/>
    </xf>
    <xf numFmtId="43" fontId="0" fillId="3" borderId="0" xfId="1" applyFont="1" applyFill="1" applyBorder="1" applyAlignment="1">
      <alignment horizontal="left"/>
    </xf>
    <xf numFmtId="43" fontId="0" fillId="3" borderId="0" xfId="1" applyFont="1" applyFill="1" applyBorder="1" applyAlignment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3" borderId="1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3" fontId="0" fillId="3" borderId="1" xfId="1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43" fontId="0" fillId="3" borderId="0" xfId="1" applyFont="1" applyFill="1" applyBorder="1" applyAlignment="1">
      <alignment horizontal="right"/>
    </xf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5" xfId="0" applyFont="1" applyFill="1" applyBorder="1" applyAlignment="1">
      <alignment horizontal="center"/>
    </xf>
    <xf numFmtId="43" fontId="0" fillId="3" borderId="3" xfId="1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/>
    </xf>
    <xf numFmtId="44" fontId="6" fillId="2" borderId="12" xfId="4" applyNumberFormat="1" applyFont="1" applyFill="1" applyBorder="1" applyProtection="1">
      <protection locked="0"/>
    </xf>
    <xf numFmtId="43" fontId="0" fillId="3" borderId="0" xfId="0" applyNumberFormat="1" applyFill="1" applyBorder="1"/>
    <xf numFmtId="0" fontId="0" fillId="3" borderId="0" xfId="0" applyFill="1" applyBorder="1" applyAlignment="1">
      <alignment horizontal="left"/>
    </xf>
    <xf numFmtId="44" fontId="6" fillId="2" borderId="13" xfId="4" applyNumberFormat="1" applyFont="1" applyFill="1" applyBorder="1" applyProtection="1">
      <protection locked="0"/>
    </xf>
    <xf numFmtId="44" fontId="6" fillId="2" borderId="12" xfId="4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164" fontId="6" fillId="4" borderId="13" xfId="4" applyFont="1" applyFill="1" applyBorder="1" applyAlignment="1"/>
    <xf numFmtId="0" fontId="7" fillId="3" borderId="13" xfId="0" applyFont="1" applyFill="1" applyBorder="1"/>
    <xf numFmtId="164" fontId="6" fillId="3" borderId="13" xfId="4" applyFont="1" applyFill="1" applyBorder="1" applyAlignment="1"/>
    <xf numFmtId="0" fontId="7" fillId="3" borderId="0" xfId="0" applyFont="1" applyFill="1"/>
    <xf numFmtId="0" fontId="0" fillId="3" borderId="0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right"/>
    </xf>
    <xf numFmtId="0" fontId="0" fillId="3" borderId="0" xfId="0" applyFont="1" applyFill="1" applyBorder="1"/>
    <xf numFmtId="0" fontId="8" fillId="3" borderId="0" xfId="0" applyFont="1" applyFill="1" applyAlignment="1">
      <alignment vertic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0" xfId="0" applyFill="1" applyBorder="1" applyAlignment="1">
      <alignment horizontal="left"/>
    </xf>
    <xf numFmtId="43" fontId="0" fillId="3" borderId="3" xfId="1" applyFont="1" applyFill="1" applyBorder="1" applyAlignment="1">
      <alignment horizontal="right"/>
    </xf>
    <xf numFmtId="0" fontId="0" fillId="3" borderId="0" xfId="0" applyFill="1" applyBorder="1" applyAlignment="1"/>
    <xf numFmtId="0" fontId="2" fillId="3" borderId="3" xfId="0" applyFont="1" applyFill="1" applyBorder="1" applyAlignment="1">
      <alignment horizontal="right"/>
    </xf>
    <xf numFmtId="0" fontId="6" fillId="2" borderId="0" xfId="0" applyFont="1" applyFill="1" applyProtection="1"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165" fontId="6" fillId="2" borderId="2" xfId="0" applyNumberFormat="1" applyFont="1" applyFill="1" applyBorder="1" applyAlignment="1" applyProtection="1">
      <alignment horizontal="center"/>
      <protection locked="0"/>
    </xf>
    <xf numFmtId="165" fontId="6" fillId="2" borderId="3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/>
    <xf numFmtId="0" fontId="0" fillId="3" borderId="2" xfId="0" applyFill="1" applyBorder="1" applyAlignment="1"/>
    <xf numFmtId="49" fontId="6" fillId="2" borderId="0" xfId="8" applyNumberFormat="1" applyFont="1" applyFill="1" applyProtection="1">
      <protection locked="0"/>
    </xf>
    <xf numFmtId="49" fontId="6" fillId="2" borderId="0" xfId="7" applyNumberFormat="1" applyFont="1" applyFill="1" applyProtection="1">
      <protection locked="0"/>
    </xf>
    <xf numFmtId="0" fontId="6" fillId="2" borderId="12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8" applyNumberFormat="1" applyFont="1" applyFill="1" applyBorder="1" applyProtection="1">
      <protection locked="0"/>
    </xf>
    <xf numFmtId="49" fontId="6" fillId="2" borderId="2" xfId="8" applyNumberFormat="1" applyFont="1" applyFill="1" applyBorder="1" applyProtection="1">
      <protection locked="0"/>
    </xf>
    <xf numFmtId="49" fontId="6" fillId="2" borderId="3" xfId="8" applyNumberFormat="1" applyFont="1" applyFill="1" applyBorder="1" applyProtection="1">
      <protection locked="0"/>
    </xf>
    <xf numFmtId="49" fontId="6" fillId="2" borderId="0" xfId="0" applyNumberFormat="1" applyFont="1" applyFill="1" applyProtection="1">
      <protection locked="0"/>
    </xf>
    <xf numFmtId="49" fontId="6" fillId="2" borderId="9" xfId="8" applyNumberFormat="1" applyFont="1" applyFill="1" applyBorder="1" applyProtection="1">
      <protection locked="0"/>
    </xf>
    <xf numFmtId="49" fontId="6" fillId="2" borderId="10" xfId="8" applyNumberFormat="1" applyFont="1" applyFill="1" applyBorder="1" applyProtection="1">
      <protection locked="0"/>
    </xf>
    <xf numFmtId="49" fontId="6" fillId="2" borderId="11" xfId="8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49" fontId="6" fillId="2" borderId="2" xfId="0" applyNumberFormat="1" applyFont="1" applyFill="1" applyBorder="1" applyProtection="1">
      <protection locked="0"/>
    </xf>
    <xf numFmtId="49" fontId="6" fillId="2" borderId="3" xfId="0" applyNumberFormat="1" applyFont="1" applyFill="1" applyBorder="1" applyProtection="1">
      <protection locked="0"/>
    </xf>
    <xf numFmtId="49" fontId="6" fillId="2" borderId="1" xfId="7" applyNumberFormat="1" applyFont="1" applyFill="1" applyBorder="1" applyProtection="1">
      <protection locked="0"/>
    </xf>
    <xf numFmtId="14" fontId="6" fillId="2" borderId="12" xfId="0" applyNumberFormat="1" applyFont="1" applyFill="1" applyBorder="1" applyAlignment="1" applyProtection="1">
      <alignment horizontal="center"/>
      <protection locked="0"/>
    </xf>
    <xf numFmtId="49" fontId="6" fillId="2" borderId="12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protection locked="0"/>
    </xf>
    <xf numFmtId="165" fontId="6" fillId="2" borderId="12" xfId="0" applyNumberFormat="1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49" fontId="6" fillId="3" borderId="12" xfId="0" applyNumberFormat="1" applyFont="1" applyFill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49" fontId="6" fillId="2" borderId="2" xfId="0" applyNumberFormat="1" applyFont="1" applyFill="1" applyBorder="1" applyAlignment="1" applyProtection="1">
      <alignment horizontal="left"/>
      <protection locked="0"/>
    </xf>
    <xf numFmtId="49" fontId="6" fillId="2" borderId="3" xfId="0" applyNumberFormat="1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 applyProtection="1"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165" fontId="6" fillId="2" borderId="2" xfId="0" applyNumberFormat="1" applyFont="1" applyFill="1" applyBorder="1" applyAlignment="1" applyProtection="1">
      <alignment horizontal="center"/>
      <protection locked="0"/>
    </xf>
    <xf numFmtId="165" fontId="6" fillId="2" borderId="3" xfId="0" applyNumberFormat="1" applyFont="1" applyFill="1" applyBorder="1" applyAlignment="1" applyProtection="1">
      <alignment horizontal="center"/>
      <protection locked="0"/>
    </xf>
    <xf numFmtId="49" fontId="6" fillId="3" borderId="1" xfId="0" applyNumberFormat="1" applyFont="1" applyFill="1" applyBorder="1" applyAlignment="1" applyProtection="1">
      <alignment horizontal="left"/>
      <protection locked="0"/>
    </xf>
    <xf numFmtId="49" fontId="6" fillId="3" borderId="2" xfId="0" applyNumberFormat="1" applyFont="1" applyFill="1" applyBorder="1" applyAlignment="1" applyProtection="1">
      <alignment horizontal="left"/>
      <protection locked="0"/>
    </xf>
    <xf numFmtId="49" fontId="6" fillId="3" borderId="3" xfId="0" applyNumberFormat="1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14" fontId="6" fillId="2" borderId="2" xfId="0" applyNumberFormat="1" applyFont="1" applyFill="1" applyBorder="1" applyAlignment="1" applyProtection="1">
      <alignment horizontal="center"/>
      <protection locked="0"/>
    </xf>
    <xf numFmtId="14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165" fontId="6" fillId="2" borderId="4" xfId="0" applyNumberFormat="1" applyFont="1" applyFill="1" applyBorder="1" applyAlignment="1" applyProtection="1">
      <alignment horizontal="center"/>
      <protection locked="0"/>
    </xf>
    <xf numFmtId="165" fontId="6" fillId="2" borderId="5" xfId="0" applyNumberFormat="1" applyFont="1" applyFill="1" applyBorder="1" applyAlignment="1" applyProtection="1">
      <alignment horizontal="center"/>
      <protection locked="0"/>
    </xf>
    <xf numFmtId="165" fontId="6" fillId="2" borderId="6" xfId="0" applyNumberFormat="1" applyFont="1" applyFill="1" applyBorder="1" applyAlignment="1" applyProtection="1">
      <alignment horizontal="center"/>
      <protection locked="0"/>
    </xf>
    <xf numFmtId="43" fontId="0" fillId="3" borderId="1" xfId="1" applyFont="1" applyFill="1" applyBorder="1" applyAlignment="1">
      <alignment horizontal="right"/>
    </xf>
    <xf numFmtId="43" fontId="0" fillId="3" borderId="2" xfId="1" applyFont="1" applyFill="1" applyBorder="1" applyAlignment="1">
      <alignment horizontal="right"/>
    </xf>
    <xf numFmtId="43" fontId="0" fillId="3" borderId="3" xfId="1" applyFon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0" xfId="0" applyFill="1" applyBorder="1" applyAlignment="1">
      <alignment vertical="justify" shrinkToFit="1"/>
    </xf>
    <xf numFmtId="43" fontId="0" fillId="3" borderId="0" xfId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43" fontId="0" fillId="3" borderId="4" xfId="1" applyFont="1" applyFill="1" applyBorder="1" applyAlignment="1">
      <alignment horizontal="right"/>
    </xf>
    <xf numFmtId="43" fontId="0" fillId="3" borderId="6" xfId="1" applyFont="1" applyFill="1" applyBorder="1" applyAlignment="1">
      <alignment horizontal="right"/>
    </xf>
    <xf numFmtId="43" fontId="0" fillId="3" borderId="12" xfId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8" fontId="0" fillId="3" borderId="0" xfId="2" applyNumberFormat="1" applyFont="1" applyFill="1" applyBorder="1" applyAlignment="1">
      <alignment horizontal="left"/>
    </xf>
    <xf numFmtId="0" fontId="0" fillId="3" borderId="0" xfId="2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0" xfId="0" applyFont="1" applyFill="1" applyBorder="1" applyAlignment="1">
      <alignment horizontal="left"/>
    </xf>
  </cellXfs>
  <cellStyles count="9">
    <cellStyle name="Moeda" xfId="2" builtinId="4"/>
    <cellStyle name="Normal" xfId="0" builtinId="0"/>
    <cellStyle name="Normal 2" xfId="3"/>
    <cellStyle name="Normal 2 2" xfId="5"/>
    <cellStyle name="Normal 4" xfId="7"/>
    <cellStyle name="Normal 5" xfId="8"/>
    <cellStyle name="Porcentagem 2" xfId="6"/>
    <cellStyle name="Vírgula" xfId="1" builtinId="3"/>
    <cellStyle name="Vírgul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11"/>
  <sheetViews>
    <sheetView tabSelected="1" view="pageBreakPreview" topLeftCell="A136" zoomScale="60" zoomScaleNormal="112" workbookViewId="0">
      <selection activeCell="F12" sqref="F12:P12"/>
    </sheetView>
  </sheetViews>
  <sheetFormatPr defaultRowHeight="15" x14ac:dyDescent="0.25"/>
  <cols>
    <col min="1" max="1" width="6.7109375" style="1" bestFit="1" customWidth="1"/>
    <col min="2" max="2" width="6.5703125" style="1" customWidth="1"/>
    <col min="3" max="3" width="7" style="1" customWidth="1"/>
    <col min="4" max="4" width="8.7109375" style="1" bestFit="1" customWidth="1"/>
    <col min="5" max="5" width="6.85546875" style="1" customWidth="1"/>
    <col min="6" max="6" width="5" style="1" customWidth="1"/>
    <col min="7" max="7" width="14.42578125" style="1" bestFit="1" customWidth="1"/>
    <col min="8" max="9" width="4.42578125" style="1"/>
    <col min="10" max="10" width="25.7109375" style="1" customWidth="1"/>
    <col min="11" max="11" width="34.28515625" style="1" customWidth="1"/>
    <col min="12" max="12" width="4.42578125" style="1"/>
    <col min="13" max="13" width="4.42578125" style="1" customWidth="1"/>
    <col min="14" max="14" width="5.28515625" style="1" customWidth="1"/>
    <col min="15" max="15" width="4.42578125" style="1" hidden="1" customWidth="1"/>
    <col min="16" max="16" width="25.42578125" style="2" customWidth="1"/>
    <col min="17" max="17" width="11.140625" style="1" bestFit="1" customWidth="1"/>
    <col min="18" max="18" width="9.140625" style="1"/>
    <col min="19" max="19" width="13.85546875" style="1" bestFit="1" customWidth="1"/>
    <col min="20" max="16384" width="9.140625" style="1"/>
  </cols>
  <sheetData>
    <row r="3" spans="1:16" x14ac:dyDescent="0.25">
      <c r="A3" s="152" t="s">
        <v>70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x14ac:dyDescent="0.25">
      <c r="A4" s="152" t="s">
        <v>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6" x14ac:dyDescent="0.25">
      <c r="A5" s="152" t="s">
        <v>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16" ht="10.5" customHeight="1" x14ac:dyDescent="0.25"/>
    <row r="7" spans="1:16" x14ac:dyDescent="0.25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6" ht="12.75" customHeight="1" x14ac:dyDescent="0.25"/>
    <row r="9" spans="1:16" x14ac:dyDescent="0.25">
      <c r="A9" s="3" t="s">
        <v>53</v>
      </c>
      <c r="F9" s="151" t="s">
        <v>54</v>
      </c>
      <c r="G9" s="151"/>
      <c r="H9" s="151"/>
      <c r="I9" s="151"/>
      <c r="J9" s="151"/>
      <c r="K9" s="151"/>
      <c r="L9" s="151"/>
      <c r="M9" s="151"/>
      <c r="N9" s="151"/>
      <c r="O9" s="151"/>
      <c r="P9" s="151"/>
    </row>
    <row r="10" spans="1:16" x14ac:dyDescent="0.25">
      <c r="A10" s="3" t="s">
        <v>3</v>
      </c>
      <c r="F10" s="151" t="s">
        <v>55</v>
      </c>
      <c r="G10" s="151"/>
      <c r="H10" s="151"/>
      <c r="I10" s="151"/>
      <c r="J10" s="151"/>
      <c r="K10" s="151"/>
      <c r="L10" s="151"/>
      <c r="M10" s="151"/>
      <c r="N10" s="151"/>
      <c r="O10" s="151"/>
      <c r="P10" s="151"/>
    </row>
    <row r="11" spans="1:16" x14ac:dyDescent="0.25">
      <c r="A11" s="3" t="s">
        <v>26</v>
      </c>
      <c r="F11" s="151" t="s">
        <v>98</v>
      </c>
      <c r="G11" s="151"/>
      <c r="H11" s="151"/>
      <c r="I11" s="151"/>
      <c r="J11" s="151"/>
      <c r="K11" s="151"/>
      <c r="L11" s="151"/>
      <c r="M11" s="151"/>
      <c r="N11" s="151"/>
      <c r="O11" s="151"/>
      <c r="P11" s="151"/>
    </row>
    <row r="12" spans="1:16" x14ac:dyDescent="0.25">
      <c r="A12" s="3" t="s">
        <v>4</v>
      </c>
      <c r="F12" s="151" t="s">
        <v>90</v>
      </c>
      <c r="G12" s="151"/>
      <c r="H12" s="151"/>
      <c r="I12" s="151"/>
      <c r="J12" s="151"/>
      <c r="K12" s="151"/>
      <c r="L12" s="151"/>
      <c r="M12" s="151"/>
      <c r="N12" s="151"/>
      <c r="O12" s="151"/>
      <c r="P12" s="151"/>
    </row>
    <row r="13" spans="1:16" x14ac:dyDescent="0.25">
      <c r="A13" s="3" t="s">
        <v>5</v>
      </c>
      <c r="F13" s="151">
        <v>2020</v>
      </c>
      <c r="G13" s="151"/>
      <c r="H13" s="151"/>
      <c r="I13" s="151"/>
      <c r="J13" s="151"/>
      <c r="K13" s="151"/>
      <c r="L13" s="151"/>
      <c r="M13" s="151"/>
      <c r="N13" s="151"/>
      <c r="O13" s="151"/>
      <c r="P13" s="151"/>
    </row>
    <row r="14" spans="1:16" x14ac:dyDescent="0.25">
      <c r="A14" s="3" t="s">
        <v>6</v>
      </c>
      <c r="F14" s="151" t="s">
        <v>58</v>
      </c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x14ac:dyDescent="0.25">
      <c r="A15" s="3" t="s">
        <v>7</v>
      </c>
      <c r="F15" s="151" t="s">
        <v>59</v>
      </c>
      <c r="G15" s="151"/>
      <c r="H15" s="151"/>
      <c r="I15" s="151"/>
      <c r="J15" s="151"/>
      <c r="K15" s="151"/>
      <c r="L15" s="151"/>
      <c r="M15" s="151"/>
      <c r="N15" s="151"/>
      <c r="O15" s="151"/>
      <c r="P15" s="151"/>
    </row>
    <row r="16" spans="1:16" x14ac:dyDescent="0.25">
      <c r="A16" s="3" t="s">
        <v>8</v>
      </c>
      <c r="F16" s="151" t="s">
        <v>61</v>
      </c>
      <c r="G16" s="151"/>
      <c r="H16" s="151"/>
      <c r="I16" s="151"/>
      <c r="J16" s="151"/>
      <c r="K16" s="151"/>
      <c r="L16" s="151"/>
      <c r="M16" s="151"/>
      <c r="N16" s="151"/>
      <c r="O16" s="151"/>
      <c r="P16" s="151"/>
    </row>
    <row r="17" spans="1:17" x14ac:dyDescent="0.25">
      <c r="A17" s="3" t="s">
        <v>9</v>
      </c>
      <c r="F17" s="43" t="s">
        <v>96</v>
      </c>
      <c r="H17" s="45"/>
      <c r="I17" s="45"/>
      <c r="J17" s="45"/>
      <c r="K17" s="45"/>
      <c r="L17" s="45"/>
      <c r="M17" s="45"/>
      <c r="N17" s="45"/>
      <c r="O17" s="45"/>
      <c r="P17" s="45"/>
    </row>
    <row r="18" spans="1:17" x14ac:dyDescent="0.25">
      <c r="A18" s="3" t="s">
        <v>10</v>
      </c>
      <c r="F18" s="149" t="s">
        <v>99</v>
      </c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spans="1:17" x14ac:dyDescent="0.25">
      <c r="A19" s="3" t="s">
        <v>11</v>
      </c>
      <c r="F19" s="151" t="s">
        <v>56</v>
      </c>
      <c r="G19" s="151"/>
      <c r="H19" s="151"/>
      <c r="I19" s="151"/>
      <c r="J19" s="151"/>
      <c r="K19" s="151"/>
      <c r="L19" s="151"/>
      <c r="M19" s="151"/>
      <c r="N19" s="151"/>
      <c r="O19" s="151"/>
      <c r="P19" s="151"/>
    </row>
    <row r="21" spans="1:17" x14ac:dyDescent="0.25">
      <c r="A21" s="123" t="s">
        <v>12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5"/>
    </row>
    <row r="22" spans="1:17" x14ac:dyDescent="0.25">
      <c r="A22" s="123" t="s">
        <v>13</v>
      </c>
      <c r="B22" s="124"/>
      <c r="C22" s="124"/>
      <c r="D22" s="124"/>
      <c r="E22" s="125"/>
      <c r="F22" s="123" t="s">
        <v>14</v>
      </c>
      <c r="G22" s="124"/>
      <c r="H22" s="124"/>
      <c r="I22" s="124"/>
      <c r="J22" s="124"/>
      <c r="K22" s="125"/>
      <c r="L22" s="123" t="s">
        <v>16</v>
      </c>
      <c r="M22" s="124"/>
      <c r="N22" s="125"/>
      <c r="O22" s="123" t="s">
        <v>15</v>
      </c>
      <c r="P22" s="125"/>
    </row>
    <row r="23" spans="1:17" x14ac:dyDescent="0.25">
      <c r="A23" s="105">
        <v>33000</v>
      </c>
      <c r="B23" s="106"/>
      <c r="C23" s="106"/>
      <c r="D23" s="106"/>
      <c r="E23" s="107"/>
      <c r="F23" s="17" t="s">
        <v>71</v>
      </c>
      <c r="G23" s="18" t="s">
        <v>72</v>
      </c>
      <c r="H23" s="18"/>
      <c r="I23" s="18"/>
      <c r="J23" s="18"/>
      <c r="K23" s="19"/>
      <c r="L23" s="111">
        <v>44027</v>
      </c>
      <c r="M23" s="112"/>
      <c r="N23" s="113"/>
      <c r="O23" s="105">
        <v>33000</v>
      </c>
      <c r="P23" s="107"/>
    </row>
    <row r="24" spans="1:17" x14ac:dyDescent="0.25">
      <c r="A24" s="105"/>
      <c r="B24" s="106"/>
      <c r="C24" s="106"/>
      <c r="D24" s="106"/>
      <c r="E24" s="107"/>
      <c r="F24" s="108"/>
      <c r="G24" s="109"/>
      <c r="H24" s="109"/>
      <c r="I24" s="109"/>
      <c r="J24" s="109"/>
      <c r="K24" s="110"/>
      <c r="L24" s="111"/>
      <c r="M24" s="112"/>
      <c r="N24" s="113"/>
      <c r="O24" s="105"/>
      <c r="P24" s="107"/>
    </row>
    <row r="25" spans="1:17" x14ac:dyDescent="0.25">
      <c r="A25" s="105"/>
      <c r="B25" s="106"/>
      <c r="C25" s="106"/>
      <c r="D25" s="106"/>
      <c r="E25" s="107"/>
      <c r="F25" s="146"/>
      <c r="G25" s="147"/>
      <c r="H25" s="147"/>
      <c r="I25" s="147"/>
      <c r="J25" s="147"/>
      <c r="K25" s="148"/>
      <c r="L25" s="111"/>
      <c r="M25" s="112"/>
      <c r="N25" s="113"/>
      <c r="O25" s="105"/>
      <c r="P25" s="107"/>
    </row>
    <row r="26" spans="1:17" x14ac:dyDescent="0.25">
      <c r="A26" s="105"/>
      <c r="B26" s="106"/>
      <c r="C26" s="106"/>
      <c r="D26" s="106"/>
      <c r="E26" s="107"/>
      <c r="F26" s="146"/>
      <c r="G26" s="147"/>
      <c r="H26" s="147"/>
      <c r="I26" s="147"/>
      <c r="J26" s="147"/>
      <c r="K26" s="148"/>
      <c r="L26" s="111"/>
      <c r="M26" s="112"/>
      <c r="N26" s="113"/>
      <c r="O26" s="105"/>
      <c r="P26" s="107"/>
    </row>
    <row r="27" spans="1:17" x14ac:dyDescent="0.25">
      <c r="A27" s="105"/>
      <c r="B27" s="106"/>
      <c r="C27" s="106"/>
      <c r="D27" s="106"/>
      <c r="E27" s="107"/>
      <c r="F27" s="146"/>
      <c r="G27" s="147"/>
      <c r="H27" s="147"/>
      <c r="I27" s="147"/>
      <c r="J27" s="147"/>
      <c r="K27" s="148"/>
      <c r="L27" s="111"/>
      <c r="M27" s="112"/>
      <c r="N27" s="113"/>
      <c r="O27" s="105"/>
      <c r="P27" s="107"/>
    </row>
    <row r="28" spans="1:17" x14ac:dyDescent="0.25">
      <c r="A28" s="105"/>
      <c r="B28" s="106"/>
      <c r="C28" s="106"/>
      <c r="D28" s="106"/>
      <c r="E28" s="107"/>
      <c r="F28" s="146"/>
      <c r="G28" s="147"/>
      <c r="H28" s="147"/>
      <c r="I28" s="147"/>
      <c r="J28" s="147"/>
      <c r="K28" s="148"/>
      <c r="L28" s="111"/>
      <c r="M28" s="112"/>
      <c r="N28" s="113"/>
      <c r="O28" s="105"/>
      <c r="P28" s="107"/>
    </row>
    <row r="29" spans="1:17" x14ac:dyDescent="0.25">
      <c r="A29" s="142" t="s">
        <v>17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6"/>
      <c r="O29" s="105">
        <v>0</v>
      </c>
      <c r="P29" s="107"/>
      <c r="Q29" s="28"/>
    </row>
    <row r="30" spans="1:17" x14ac:dyDescent="0.25">
      <c r="A30" s="120" t="s">
        <v>48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2"/>
      <c r="O30" s="105">
        <f>O23+O29</f>
        <v>33000</v>
      </c>
      <c r="P30" s="107"/>
    </row>
    <row r="31" spans="1:17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0"/>
      <c r="P31" s="20"/>
    </row>
    <row r="32" spans="1:17" x14ac:dyDescent="0.25">
      <c r="A32" s="142" t="s">
        <v>68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6"/>
      <c r="O32" s="143">
        <f>50+75.88+100+100</f>
        <v>325.88</v>
      </c>
      <c r="P32" s="144"/>
    </row>
    <row r="33" spans="1:17" x14ac:dyDescent="0.25">
      <c r="A33" s="117" t="s">
        <v>18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9"/>
      <c r="O33" s="145">
        <v>94.9</v>
      </c>
      <c r="P33" s="145"/>
    </row>
    <row r="34" spans="1:17" x14ac:dyDescent="0.25">
      <c r="A34" s="120" t="s">
        <v>69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2"/>
      <c r="O34" s="145">
        <f>O32+O33</f>
        <v>420.78</v>
      </c>
      <c r="P34" s="145"/>
    </row>
    <row r="37" spans="1:17" x14ac:dyDescent="0.25">
      <c r="A37" s="1" t="s">
        <v>27</v>
      </c>
    </row>
    <row r="38" spans="1:17" x14ac:dyDescent="0.25">
      <c r="A38" s="4"/>
      <c r="B38" s="4"/>
      <c r="C38" s="4" t="s">
        <v>60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17" x14ac:dyDescent="0.25">
      <c r="F39" s="6" t="s">
        <v>19</v>
      </c>
    </row>
    <row r="40" spans="1:17" ht="15" customHeight="1" x14ac:dyDescent="0.25">
      <c r="A40" s="140" t="s">
        <v>50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</row>
    <row r="41" spans="1:17" x14ac:dyDescent="0.25">
      <c r="A41" s="1" t="s">
        <v>51</v>
      </c>
      <c r="E41" s="7"/>
      <c r="F41" s="141">
        <v>33000</v>
      </c>
      <c r="G41" s="141"/>
      <c r="H41" s="141"/>
      <c r="I41" s="141"/>
      <c r="J41" s="8" t="s">
        <v>100</v>
      </c>
      <c r="K41" s="8"/>
      <c r="L41" s="9"/>
    </row>
    <row r="42" spans="1:17" x14ac:dyDescent="0.25">
      <c r="H42" s="10"/>
      <c r="I42" s="10"/>
    </row>
    <row r="44" spans="1:17" x14ac:dyDescent="0.25">
      <c r="A44" s="123" t="s">
        <v>20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1:17" x14ac:dyDescent="0.25">
      <c r="A45" s="123" t="s">
        <v>21</v>
      </c>
      <c r="B45" s="124"/>
      <c r="C45" s="124"/>
      <c r="D45" s="124"/>
      <c r="E45" s="124"/>
      <c r="F45" s="124"/>
      <c r="G45" s="125"/>
      <c r="H45" s="123" t="s">
        <v>22</v>
      </c>
      <c r="I45" s="124"/>
      <c r="J45" s="124"/>
      <c r="K45" s="124"/>
      <c r="L45" s="124"/>
      <c r="M45" s="124"/>
      <c r="N45" s="125"/>
      <c r="O45" s="123" t="s">
        <v>23</v>
      </c>
      <c r="P45" s="125"/>
    </row>
    <row r="46" spans="1:17" x14ac:dyDescent="0.25">
      <c r="A46" s="108"/>
      <c r="B46" s="109"/>
      <c r="C46" s="109"/>
      <c r="D46" s="109"/>
      <c r="E46" s="109"/>
      <c r="F46" s="109"/>
      <c r="G46" s="110"/>
      <c r="H46" s="137"/>
      <c r="I46" s="138"/>
      <c r="J46" s="138"/>
      <c r="K46" s="138"/>
      <c r="L46" s="138"/>
      <c r="M46" s="138"/>
      <c r="N46" s="139"/>
      <c r="O46" s="105"/>
      <c r="P46" s="107"/>
    </row>
    <row r="47" spans="1:17" x14ac:dyDescent="0.25">
      <c r="A47" s="108" t="s">
        <v>64</v>
      </c>
      <c r="B47" s="109"/>
      <c r="C47" s="109"/>
      <c r="D47" s="109"/>
      <c r="E47" s="109"/>
      <c r="F47" s="109"/>
      <c r="G47" s="110"/>
      <c r="H47" s="21" t="s">
        <v>101</v>
      </c>
      <c r="I47" s="22"/>
      <c r="J47" s="22"/>
      <c r="K47" s="22"/>
      <c r="L47" s="22"/>
      <c r="M47" s="22"/>
      <c r="N47" s="23"/>
      <c r="O47" s="105">
        <f>185.86+170.98+170.98+185.86+173.01+185.86</f>
        <v>1072.5500000000002</v>
      </c>
      <c r="P47" s="107"/>
    </row>
    <row r="48" spans="1:17" x14ac:dyDescent="0.25">
      <c r="A48" s="108" t="s">
        <v>65</v>
      </c>
      <c r="B48" s="109"/>
      <c r="C48" s="109"/>
      <c r="D48" s="109"/>
      <c r="E48" s="109"/>
      <c r="F48" s="109"/>
      <c r="G48" s="110"/>
      <c r="H48" s="51" t="s">
        <v>101</v>
      </c>
      <c r="I48" s="52"/>
      <c r="J48" s="52"/>
      <c r="K48" s="41"/>
      <c r="L48" s="41"/>
      <c r="M48" s="41"/>
      <c r="N48" s="42"/>
      <c r="O48" s="105">
        <f>22.69+115.13+120.66+127.95+131.33+143.55</f>
        <v>661.31</v>
      </c>
      <c r="P48" s="107"/>
      <c r="Q48" s="28"/>
    </row>
    <row r="49" spans="1:19" x14ac:dyDescent="0.25">
      <c r="A49" s="108" t="s">
        <v>66</v>
      </c>
      <c r="B49" s="109"/>
      <c r="C49" s="109"/>
      <c r="D49" s="109"/>
      <c r="E49" s="109"/>
      <c r="F49" s="109"/>
      <c r="G49" s="110"/>
      <c r="H49" s="51" t="s">
        <v>101</v>
      </c>
      <c r="I49" s="52"/>
      <c r="J49" s="52"/>
      <c r="K49" s="41"/>
      <c r="L49" s="41"/>
      <c r="M49" s="41"/>
      <c r="N49" s="42"/>
      <c r="O49" s="105">
        <f>11.13+58.05+11.13+54.99+11.92+54.99+11.92+54.99+11.92+54.99+11.92+54.99</f>
        <v>402.94</v>
      </c>
      <c r="P49" s="107"/>
    </row>
    <row r="50" spans="1:19" x14ac:dyDescent="0.25">
      <c r="A50" s="108" t="s">
        <v>62</v>
      </c>
      <c r="B50" s="109"/>
      <c r="C50" s="109"/>
      <c r="D50" s="109"/>
      <c r="E50" s="109"/>
      <c r="F50" s="109"/>
      <c r="G50" s="110"/>
      <c r="H50" s="51" t="s">
        <v>101</v>
      </c>
      <c r="I50" s="52"/>
      <c r="J50" s="52"/>
      <c r="K50" s="41"/>
      <c r="L50" s="41"/>
      <c r="M50" s="41"/>
      <c r="N50" s="42"/>
      <c r="O50" s="105">
        <v>14488.86</v>
      </c>
      <c r="P50" s="107"/>
    </row>
    <row r="51" spans="1:19" x14ac:dyDescent="0.25">
      <c r="A51" s="108" t="s">
        <v>63</v>
      </c>
      <c r="B51" s="109"/>
      <c r="C51" s="109"/>
      <c r="D51" s="109"/>
      <c r="E51" s="109"/>
      <c r="F51" s="109"/>
      <c r="G51" s="110"/>
      <c r="H51" s="51" t="s">
        <v>101</v>
      </c>
      <c r="I51" s="52"/>
      <c r="J51" s="52"/>
      <c r="K51" s="41"/>
      <c r="L51" s="41"/>
      <c r="M51" s="41"/>
      <c r="N51" s="42"/>
      <c r="O51" s="105">
        <f>290+290+130+25.72+1850+290+130+28.1+290+124.78+28.1+500+1323+290+28.1+127.39+144+1499.98+290+28.39+127.39+1499.97+3002.5+1440</f>
        <v>13777.420000000002</v>
      </c>
      <c r="P51" s="107"/>
    </row>
    <row r="52" spans="1:19" x14ac:dyDescent="0.25">
      <c r="A52" s="108" t="s">
        <v>83</v>
      </c>
      <c r="B52" s="109"/>
      <c r="C52" s="109"/>
      <c r="D52" s="109"/>
      <c r="E52" s="109"/>
      <c r="F52" s="109"/>
      <c r="G52" s="110"/>
      <c r="H52" s="51" t="s">
        <v>101</v>
      </c>
      <c r="I52" s="52"/>
      <c r="J52" s="52"/>
      <c r="K52" s="41"/>
      <c r="L52" s="41"/>
      <c r="M52" s="41"/>
      <c r="N52" s="42"/>
      <c r="O52" s="14"/>
      <c r="P52" s="25">
        <v>108.15</v>
      </c>
    </row>
    <row r="53" spans="1:19" x14ac:dyDescent="0.25">
      <c r="A53" s="108" t="s">
        <v>67</v>
      </c>
      <c r="B53" s="109"/>
      <c r="C53" s="109"/>
      <c r="D53" s="109"/>
      <c r="E53" s="109"/>
      <c r="F53" s="109"/>
      <c r="G53" s="110"/>
      <c r="H53" s="51" t="s">
        <v>101</v>
      </c>
      <c r="I53" s="52"/>
      <c r="J53" s="52"/>
      <c r="K53" s="41"/>
      <c r="L53" s="41"/>
      <c r="M53" s="41"/>
      <c r="N53" s="42"/>
      <c r="O53" s="105">
        <f>64.5+10.18+64.5+20.36+64.5+10.18+64.5+10.18+64.5+10.18</f>
        <v>383.58000000000004</v>
      </c>
      <c r="P53" s="107"/>
      <c r="S53" s="28"/>
    </row>
    <row r="54" spans="1:19" x14ac:dyDescent="0.25">
      <c r="A54" s="117" t="s">
        <v>24</v>
      </c>
      <c r="B54" s="118"/>
      <c r="C54" s="118"/>
      <c r="D54" s="118"/>
      <c r="E54" s="135"/>
      <c r="F54" s="135"/>
      <c r="G54" s="135"/>
      <c r="H54" s="135"/>
      <c r="I54" s="135"/>
      <c r="J54" s="135"/>
      <c r="K54" s="135"/>
      <c r="L54" s="135"/>
      <c r="M54" s="135"/>
      <c r="N54" s="136"/>
      <c r="O54" s="105">
        <f>O47+O48+O49+O50+O51+P52+O53</f>
        <v>30894.810000000005</v>
      </c>
      <c r="P54" s="107"/>
      <c r="R54" s="28"/>
    </row>
    <row r="55" spans="1:19" x14ac:dyDescent="0.25">
      <c r="A55" s="117" t="s">
        <v>25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9"/>
      <c r="O55" s="105"/>
      <c r="P55" s="107"/>
    </row>
    <row r="56" spans="1:19" x14ac:dyDescent="0.25">
      <c r="A56" s="117" t="s">
        <v>49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9"/>
      <c r="O56" s="105">
        <v>2742.9</v>
      </c>
      <c r="P56" s="107"/>
    </row>
    <row r="57" spans="1:19" x14ac:dyDescent="0.25">
      <c r="A57" s="120" t="s">
        <v>28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2"/>
      <c r="O57" s="105"/>
      <c r="P57" s="107"/>
    </row>
    <row r="64" spans="1:19" x14ac:dyDescent="0.25">
      <c r="A64" s="123" t="s">
        <v>29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5"/>
    </row>
    <row r="65" spans="1:16" x14ac:dyDescent="0.25">
      <c r="A65" s="126" t="s">
        <v>30</v>
      </c>
      <c r="B65" s="127"/>
      <c r="C65" s="128"/>
      <c r="D65" s="126" t="s">
        <v>32</v>
      </c>
      <c r="E65" s="127"/>
      <c r="F65" s="128"/>
      <c r="G65" s="129" t="s">
        <v>33</v>
      </c>
      <c r="H65" s="130"/>
      <c r="I65" s="130"/>
      <c r="J65" s="131"/>
      <c r="K65" s="126" t="s">
        <v>34</v>
      </c>
      <c r="L65" s="127"/>
      <c r="M65" s="127"/>
      <c r="N65" s="127"/>
      <c r="O65" s="128"/>
      <c r="P65" s="131"/>
    </row>
    <row r="66" spans="1:16" x14ac:dyDescent="0.25">
      <c r="A66" s="114" t="s">
        <v>31</v>
      </c>
      <c r="B66" s="115"/>
      <c r="C66" s="116"/>
      <c r="D66" s="114" t="s">
        <v>31</v>
      </c>
      <c r="E66" s="115"/>
      <c r="F66" s="116"/>
      <c r="G66" s="132"/>
      <c r="H66" s="133"/>
      <c r="I66" s="133"/>
      <c r="J66" s="134"/>
      <c r="K66" s="114" t="s">
        <v>35</v>
      </c>
      <c r="L66" s="115"/>
      <c r="M66" s="115"/>
      <c r="N66" s="115"/>
      <c r="O66" s="116"/>
      <c r="P66" s="134"/>
    </row>
    <row r="67" spans="1:16" x14ac:dyDescent="0.25">
      <c r="A67" s="74">
        <v>44028</v>
      </c>
      <c r="B67" s="74"/>
      <c r="C67" s="74"/>
      <c r="D67" s="102">
        <v>453</v>
      </c>
      <c r="E67" s="103"/>
      <c r="F67" s="104"/>
      <c r="G67" s="75" t="s">
        <v>91</v>
      </c>
      <c r="H67" s="75"/>
      <c r="I67" s="75"/>
      <c r="J67" s="75"/>
      <c r="K67" s="76" t="s">
        <v>102</v>
      </c>
      <c r="L67" s="76"/>
      <c r="M67" s="76"/>
      <c r="N67" s="76"/>
      <c r="O67" s="26"/>
      <c r="P67" s="27">
        <v>290</v>
      </c>
    </row>
    <row r="68" spans="1:16" x14ac:dyDescent="0.25">
      <c r="A68" s="96">
        <v>44034</v>
      </c>
      <c r="B68" s="97"/>
      <c r="C68" s="98"/>
      <c r="D68" s="102"/>
      <c r="E68" s="103"/>
      <c r="F68" s="104"/>
      <c r="G68" s="91" t="s">
        <v>103</v>
      </c>
      <c r="H68" s="92"/>
      <c r="I68" s="92"/>
      <c r="J68" s="93"/>
      <c r="K68" s="80" t="s">
        <v>104</v>
      </c>
      <c r="L68" s="81"/>
      <c r="M68" s="81"/>
      <c r="N68" s="82"/>
      <c r="O68" s="26"/>
      <c r="P68" s="27">
        <v>22.69</v>
      </c>
    </row>
    <row r="69" spans="1:16" x14ac:dyDescent="0.25">
      <c r="A69" s="96">
        <v>44035</v>
      </c>
      <c r="B69" s="97"/>
      <c r="C69" s="98"/>
      <c r="D69" s="102"/>
      <c r="E69" s="103"/>
      <c r="F69" s="104"/>
      <c r="G69" s="84" t="s">
        <v>105</v>
      </c>
      <c r="H69" s="85"/>
      <c r="I69" s="85"/>
      <c r="J69" s="86"/>
      <c r="K69" s="80" t="s">
        <v>106</v>
      </c>
      <c r="L69" s="81"/>
      <c r="M69" s="81"/>
      <c r="N69" s="82"/>
      <c r="O69" s="26"/>
      <c r="P69" s="27">
        <v>185.86</v>
      </c>
    </row>
    <row r="70" spans="1:16" x14ac:dyDescent="0.25">
      <c r="A70" s="96">
        <v>44039</v>
      </c>
      <c r="B70" s="97"/>
      <c r="C70" s="98"/>
      <c r="D70" s="88"/>
      <c r="E70" s="89"/>
      <c r="F70" s="90"/>
      <c r="G70" s="63" t="s">
        <v>73</v>
      </c>
      <c r="H70" s="64"/>
      <c r="I70" s="64"/>
      <c r="J70" s="65"/>
      <c r="K70" s="80" t="s">
        <v>107</v>
      </c>
      <c r="L70" s="81"/>
      <c r="M70" s="81"/>
      <c r="N70" s="82"/>
      <c r="O70" s="26"/>
      <c r="P70" s="27">
        <v>11.13</v>
      </c>
    </row>
    <row r="71" spans="1:16" x14ac:dyDescent="0.25">
      <c r="A71" s="96">
        <v>44039</v>
      </c>
      <c r="B71" s="97"/>
      <c r="C71" s="98"/>
      <c r="D71" s="88"/>
      <c r="E71" s="89"/>
      <c r="F71" s="90"/>
      <c r="G71" s="53" t="s">
        <v>73</v>
      </c>
      <c r="H71" s="53"/>
      <c r="I71" s="53"/>
      <c r="J71" s="53"/>
      <c r="K71" s="80" t="s">
        <v>107</v>
      </c>
      <c r="L71" s="81"/>
      <c r="M71" s="81"/>
      <c r="N71" s="82"/>
      <c r="O71" s="26"/>
      <c r="P71" s="27">
        <v>58.05</v>
      </c>
    </row>
    <row r="72" spans="1:16" x14ac:dyDescent="0.25">
      <c r="A72" s="74">
        <v>44046</v>
      </c>
      <c r="B72" s="74"/>
      <c r="C72" s="74"/>
      <c r="D72" s="77"/>
      <c r="E72" s="77"/>
      <c r="F72" s="77"/>
      <c r="G72" s="75" t="s">
        <v>92</v>
      </c>
      <c r="H72" s="75"/>
      <c r="I72" s="75"/>
      <c r="J72" s="75"/>
      <c r="K72" s="76" t="s">
        <v>108</v>
      </c>
      <c r="L72" s="76"/>
      <c r="M72" s="76"/>
      <c r="N72" s="76"/>
      <c r="O72" s="26"/>
      <c r="P72" s="27">
        <v>0.01</v>
      </c>
    </row>
    <row r="73" spans="1:16" x14ac:dyDescent="0.25">
      <c r="A73" s="74">
        <v>44048</v>
      </c>
      <c r="B73" s="74"/>
      <c r="C73" s="74"/>
      <c r="D73" s="77"/>
      <c r="E73" s="77"/>
      <c r="F73" s="77"/>
      <c r="G73" s="84" t="s">
        <v>109</v>
      </c>
      <c r="H73" s="85"/>
      <c r="I73" s="85"/>
      <c r="J73" s="86"/>
      <c r="K73" s="76" t="s">
        <v>110</v>
      </c>
      <c r="L73" s="76"/>
      <c r="M73" s="76"/>
      <c r="N73" s="76"/>
      <c r="O73" s="26"/>
      <c r="P73" s="27">
        <v>64.5</v>
      </c>
    </row>
    <row r="74" spans="1:16" x14ac:dyDescent="0.25">
      <c r="A74" s="74">
        <v>44048</v>
      </c>
      <c r="B74" s="74"/>
      <c r="C74" s="74"/>
      <c r="D74" s="77"/>
      <c r="E74" s="77"/>
      <c r="F74" s="77"/>
      <c r="G74" s="84" t="s">
        <v>109</v>
      </c>
      <c r="H74" s="85"/>
      <c r="I74" s="85"/>
      <c r="J74" s="86"/>
      <c r="K74" s="76" t="s">
        <v>111</v>
      </c>
      <c r="L74" s="76"/>
      <c r="M74" s="76"/>
      <c r="N74" s="76"/>
      <c r="O74" s="26"/>
      <c r="P74" s="27">
        <v>10.18</v>
      </c>
    </row>
    <row r="75" spans="1:16" x14ac:dyDescent="0.25">
      <c r="A75" s="74">
        <v>44049</v>
      </c>
      <c r="B75" s="74"/>
      <c r="C75" s="74"/>
      <c r="D75" s="77">
        <v>456</v>
      </c>
      <c r="E75" s="77"/>
      <c r="F75" s="77"/>
      <c r="G75" s="75" t="s">
        <v>91</v>
      </c>
      <c r="H75" s="75"/>
      <c r="I75" s="75"/>
      <c r="J75" s="75"/>
      <c r="K75" s="76" t="s">
        <v>102</v>
      </c>
      <c r="L75" s="76"/>
      <c r="M75" s="76"/>
      <c r="N75" s="76"/>
      <c r="O75" s="26"/>
      <c r="P75" s="27">
        <v>290</v>
      </c>
    </row>
    <row r="76" spans="1:16" x14ac:dyDescent="0.25">
      <c r="A76" s="74">
        <v>44049</v>
      </c>
      <c r="B76" s="74"/>
      <c r="C76" s="74"/>
      <c r="D76" s="77">
        <v>1667</v>
      </c>
      <c r="E76" s="77"/>
      <c r="F76" s="77"/>
      <c r="G76" s="83" t="s">
        <v>112</v>
      </c>
      <c r="H76" s="83"/>
      <c r="I76" s="83"/>
      <c r="J76" s="83"/>
      <c r="K76" s="76" t="s">
        <v>113</v>
      </c>
      <c r="L76" s="76"/>
      <c r="M76" s="76"/>
      <c r="N76" s="76"/>
      <c r="O76" s="26"/>
      <c r="P76" s="27">
        <v>2082</v>
      </c>
    </row>
    <row r="77" spans="1:16" x14ac:dyDescent="0.25">
      <c r="A77" s="74">
        <v>44049</v>
      </c>
      <c r="B77" s="74"/>
      <c r="C77" s="74"/>
      <c r="D77" s="77">
        <v>100</v>
      </c>
      <c r="E77" s="77"/>
      <c r="F77" s="77"/>
      <c r="G77" s="55" t="s">
        <v>94</v>
      </c>
      <c r="H77" s="60"/>
      <c r="I77" s="60"/>
      <c r="J77" s="61"/>
      <c r="K77" s="76" t="s">
        <v>114</v>
      </c>
      <c r="L77" s="76"/>
      <c r="M77" s="76"/>
      <c r="N77" s="76"/>
      <c r="O77" s="26"/>
      <c r="P77" s="27">
        <v>130</v>
      </c>
    </row>
    <row r="78" spans="1:16" x14ac:dyDescent="0.25">
      <c r="A78" s="74">
        <v>44053</v>
      </c>
      <c r="B78" s="74"/>
      <c r="C78" s="74"/>
      <c r="D78" s="77"/>
      <c r="E78" s="77"/>
      <c r="F78" s="77"/>
      <c r="G78" s="54" t="s">
        <v>93</v>
      </c>
      <c r="H78" s="56"/>
      <c r="I78" s="56"/>
      <c r="J78" s="57"/>
      <c r="K78" s="87" t="s">
        <v>115</v>
      </c>
      <c r="L78" s="87"/>
      <c r="M78" s="87"/>
      <c r="N78" s="87"/>
      <c r="O78" s="26"/>
      <c r="P78" s="27">
        <v>25.72</v>
      </c>
    </row>
    <row r="79" spans="1:16" x14ac:dyDescent="0.25">
      <c r="A79" s="74">
        <v>44054</v>
      </c>
      <c r="B79" s="74"/>
      <c r="C79" s="74"/>
      <c r="D79" s="77">
        <v>2368</v>
      </c>
      <c r="E79" s="77"/>
      <c r="F79" s="77"/>
      <c r="G79" s="62" t="s">
        <v>116</v>
      </c>
      <c r="H79" s="60"/>
      <c r="I79" s="60"/>
      <c r="J79" s="61"/>
      <c r="K79" s="76" t="s">
        <v>117</v>
      </c>
      <c r="L79" s="76"/>
      <c r="M79" s="76"/>
      <c r="N79" s="76"/>
      <c r="O79" s="26"/>
      <c r="P79" s="27">
        <v>370</v>
      </c>
    </row>
    <row r="80" spans="1:16" x14ac:dyDescent="0.25">
      <c r="A80" s="74">
        <v>44057</v>
      </c>
      <c r="B80" s="74"/>
      <c r="C80" s="74"/>
      <c r="D80" s="77"/>
      <c r="E80" s="77"/>
      <c r="F80" s="77"/>
      <c r="G80" s="47" t="s">
        <v>103</v>
      </c>
      <c r="H80" s="58"/>
      <c r="I80" s="58"/>
      <c r="J80" s="59"/>
      <c r="K80" s="78" t="s">
        <v>118</v>
      </c>
      <c r="L80" s="78"/>
      <c r="M80" s="78"/>
      <c r="N80" s="78"/>
      <c r="O80" s="26"/>
      <c r="P80" s="27">
        <v>115.13</v>
      </c>
    </row>
    <row r="81" spans="1:16" x14ac:dyDescent="0.25">
      <c r="A81" s="74">
        <v>44067</v>
      </c>
      <c r="B81" s="74"/>
      <c r="C81" s="74"/>
      <c r="D81" s="77"/>
      <c r="E81" s="77"/>
      <c r="F81" s="77"/>
      <c r="G81" s="83" t="s">
        <v>105</v>
      </c>
      <c r="H81" s="83"/>
      <c r="I81" s="83"/>
      <c r="J81" s="83"/>
      <c r="K81" s="76" t="s">
        <v>119</v>
      </c>
      <c r="L81" s="76"/>
      <c r="M81" s="76"/>
      <c r="N81" s="76"/>
      <c r="O81" s="26"/>
      <c r="P81" s="27">
        <v>170.98</v>
      </c>
    </row>
    <row r="82" spans="1:16" x14ac:dyDescent="0.25">
      <c r="A82" s="74">
        <v>44068</v>
      </c>
      <c r="B82" s="74"/>
      <c r="C82" s="74"/>
      <c r="D82" s="77"/>
      <c r="E82" s="77"/>
      <c r="F82" s="77"/>
      <c r="G82" s="63" t="s">
        <v>73</v>
      </c>
      <c r="H82" s="64"/>
      <c r="I82" s="64"/>
      <c r="J82" s="65"/>
      <c r="K82" s="80" t="s">
        <v>120</v>
      </c>
      <c r="L82" s="81"/>
      <c r="M82" s="81"/>
      <c r="N82" s="82"/>
      <c r="O82" s="26"/>
      <c r="P82" s="27">
        <v>11.13</v>
      </c>
    </row>
    <row r="83" spans="1:16" x14ac:dyDescent="0.25">
      <c r="A83" s="74">
        <v>44068</v>
      </c>
      <c r="B83" s="74"/>
      <c r="C83" s="74"/>
      <c r="D83" s="77"/>
      <c r="E83" s="77"/>
      <c r="F83" s="77"/>
      <c r="G83" s="53" t="s">
        <v>73</v>
      </c>
      <c r="H83" s="53"/>
      <c r="I83" s="53"/>
      <c r="J83" s="53"/>
      <c r="K83" s="80" t="s">
        <v>120</v>
      </c>
      <c r="L83" s="81"/>
      <c r="M83" s="81"/>
      <c r="N83" s="82"/>
      <c r="O83" s="26"/>
      <c r="P83" s="27">
        <v>54.99</v>
      </c>
    </row>
    <row r="84" spans="1:16" x14ac:dyDescent="0.25">
      <c r="A84" s="74">
        <v>44075</v>
      </c>
      <c r="B84" s="74"/>
      <c r="C84" s="74"/>
      <c r="D84" s="77"/>
      <c r="E84" s="77"/>
      <c r="F84" s="77"/>
      <c r="G84" s="75" t="s">
        <v>92</v>
      </c>
      <c r="H84" s="75"/>
      <c r="I84" s="75"/>
      <c r="J84" s="75"/>
      <c r="K84" s="76" t="s">
        <v>108</v>
      </c>
      <c r="L84" s="76"/>
      <c r="M84" s="76"/>
      <c r="N84" s="76"/>
      <c r="O84" s="26"/>
      <c r="P84" s="27">
        <v>8.57</v>
      </c>
    </row>
    <row r="85" spans="1:16" x14ac:dyDescent="0.25">
      <c r="A85" s="74">
        <v>44076</v>
      </c>
      <c r="B85" s="74"/>
      <c r="C85" s="74"/>
      <c r="D85" s="88">
        <v>5</v>
      </c>
      <c r="E85" s="89"/>
      <c r="F85" s="90"/>
      <c r="G85" s="83" t="s">
        <v>121</v>
      </c>
      <c r="H85" s="83"/>
      <c r="I85" s="83"/>
      <c r="J85" s="83"/>
      <c r="K85" s="79" t="s">
        <v>122</v>
      </c>
      <c r="L85" s="79"/>
      <c r="M85" s="79"/>
      <c r="N85" s="79"/>
      <c r="O85" s="26"/>
      <c r="P85" s="31">
        <v>1850</v>
      </c>
    </row>
    <row r="86" spans="1:16" x14ac:dyDescent="0.25">
      <c r="A86" s="74">
        <v>44076</v>
      </c>
      <c r="B86" s="74"/>
      <c r="C86" s="74"/>
      <c r="D86" s="88"/>
      <c r="E86" s="89"/>
      <c r="F86" s="90"/>
      <c r="G86" s="84" t="s">
        <v>109</v>
      </c>
      <c r="H86" s="85"/>
      <c r="I86" s="85"/>
      <c r="J86" s="86"/>
      <c r="K86" s="76" t="s">
        <v>125</v>
      </c>
      <c r="L86" s="76"/>
      <c r="M86" s="76"/>
      <c r="N86" s="76"/>
      <c r="O86" s="26"/>
      <c r="P86" s="27">
        <v>64.5</v>
      </c>
    </row>
    <row r="87" spans="1:16" x14ac:dyDescent="0.25">
      <c r="A87" s="74">
        <v>44076</v>
      </c>
      <c r="B87" s="74"/>
      <c r="C87" s="74"/>
      <c r="D87" s="77"/>
      <c r="E87" s="77"/>
      <c r="F87" s="77"/>
      <c r="G87" s="84" t="s">
        <v>109</v>
      </c>
      <c r="H87" s="85"/>
      <c r="I87" s="85"/>
      <c r="J87" s="86"/>
      <c r="K87" s="76" t="s">
        <v>126</v>
      </c>
      <c r="L87" s="76"/>
      <c r="M87" s="76"/>
      <c r="N87" s="76"/>
      <c r="O87" s="26"/>
      <c r="P87" s="27">
        <v>20.36</v>
      </c>
    </row>
    <row r="88" spans="1:16" x14ac:dyDescent="0.25">
      <c r="A88" s="74">
        <v>44082</v>
      </c>
      <c r="B88" s="74"/>
      <c r="C88" s="74"/>
      <c r="D88" s="77">
        <v>44709</v>
      </c>
      <c r="E88" s="77"/>
      <c r="F88" s="77"/>
      <c r="G88" s="75" t="s">
        <v>123</v>
      </c>
      <c r="H88" s="75"/>
      <c r="I88" s="75"/>
      <c r="J88" s="75"/>
      <c r="K88" s="76" t="s">
        <v>124</v>
      </c>
      <c r="L88" s="76"/>
      <c r="M88" s="76"/>
      <c r="N88" s="76"/>
      <c r="O88" s="26"/>
      <c r="P88" s="27">
        <v>764</v>
      </c>
    </row>
    <row r="89" spans="1:16" x14ac:dyDescent="0.25">
      <c r="A89" s="74">
        <v>44082</v>
      </c>
      <c r="B89" s="74"/>
      <c r="C89" s="74"/>
      <c r="D89" s="77">
        <v>459</v>
      </c>
      <c r="E89" s="77"/>
      <c r="F89" s="77"/>
      <c r="G89" s="75" t="s">
        <v>91</v>
      </c>
      <c r="H89" s="75"/>
      <c r="I89" s="75"/>
      <c r="J89" s="75"/>
      <c r="K89" s="76" t="s">
        <v>102</v>
      </c>
      <c r="L89" s="76"/>
      <c r="M89" s="76"/>
      <c r="N89" s="76"/>
      <c r="O89" s="26"/>
      <c r="P89" s="27">
        <v>290</v>
      </c>
    </row>
    <row r="90" spans="1:16" x14ac:dyDescent="0.25">
      <c r="A90" s="74">
        <v>44083</v>
      </c>
      <c r="B90" s="74"/>
      <c r="C90" s="74"/>
      <c r="D90" s="77">
        <v>108</v>
      </c>
      <c r="E90" s="77"/>
      <c r="F90" s="77"/>
      <c r="G90" s="75" t="s">
        <v>94</v>
      </c>
      <c r="H90" s="75"/>
      <c r="I90" s="75"/>
      <c r="J90" s="75"/>
      <c r="K90" s="76" t="s">
        <v>114</v>
      </c>
      <c r="L90" s="76"/>
      <c r="M90" s="76"/>
      <c r="N90" s="76"/>
      <c r="O90" s="26"/>
      <c r="P90" s="27">
        <v>130</v>
      </c>
    </row>
    <row r="91" spans="1:16" x14ac:dyDescent="0.25">
      <c r="A91" s="74">
        <v>44084</v>
      </c>
      <c r="B91" s="74"/>
      <c r="C91" s="74"/>
      <c r="D91" s="77"/>
      <c r="E91" s="77"/>
      <c r="F91" s="77"/>
      <c r="G91" s="73" t="s">
        <v>93</v>
      </c>
      <c r="H91" s="60"/>
      <c r="I91" s="60"/>
      <c r="J91" s="61"/>
      <c r="K91" s="87" t="s">
        <v>115</v>
      </c>
      <c r="L91" s="87"/>
      <c r="M91" s="87"/>
      <c r="N91" s="87"/>
      <c r="O91" s="26"/>
      <c r="P91" s="27">
        <v>28.1</v>
      </c>
    </row>
    <row r="92" spans="1:16" x14ac:dyDescent="0.25">
      <c r="A92" s="74">
        <v>44089</v>
      </c>
      <c r="B92" s="74"/>
      <c r="C92" s="74"/>
      <c r="D92" s="77"/>
      <c r="E92" s="77"/>
      <c r="F92" s="77"/>
      <c r="G92" s="47" t="s">
        <v>103</v>
      </c>
      <c r="H92" s="58"/>
      <c r="I92" s="58"/>
      <c r="J92" s="59"/>
      <c r="K92" s="79" t="s">
        <v>127</v>
      </c>
      <c r="L92" s="79"/>
      <c r="M92" s="79"/>
      <c r="N92" s="79"/>
      <c r="O92" s="26"/>
      <c r="P92" s="27">
        <v>120.66</v>
      </c>
    </row>
    <row r="93" spans="1:16" x14ac:dyDescent="0.25">
      <c r="A93" s="74">
        <v>44097</v>
      </c>
      <c r="B93" s="74"/>
      <c r="C93" s="74"/>
      <c r="D93" s="77"/>
      <c r="E93" s="77"/>
      <c r="F93" s="77"/>
      <c r="G93" s="75" t="s">
        <v>105</v>
      </c>
      <c r="H93" s="75"/>
      <c r="I93" s="75"/>
      <c r="J93" s="75"/>
      <c r="K93" s="79" t="s">
        <v>128</v>
      </c>
      <c r="L93" s="79"/>
      <c r="M93" s="79"/>
      <c r="N93" s="79"/>
      <c r="O93" s="26"/>
      <c r="P93" s="27">
        <v>170.98</v>
      </c>
    </row>
    <row r="94" spans="1:16" x14ac:dyDescent="0.25">
      <c r="A94" s="74">
        <v>44099</v>
      </c>
      <c r="B94" s="74"/>
      <c r="C94" s="74"/>
      <c r="D94" s="77"/>
      <c r="E94" s="77"/>
      <c r="F94" s="77"/>
      <c r="G94" s="63" t="s">
        <v>73</v>
      </c>
      <c r="H94" s="64"/>
      <c r="I94" s="64"/>
      <c r="J94" s="65"/>
      <c r="K94" s="79" t="s">
        <v>129</v>
      </c>
      <c r="L94" s="79"/>
      <c r="M94" s="79"/>
      <c r="N94" s="79"/>
      <c r="O94" s="26"/>
      <c r="P94" s="27">
        <v>11.92</v>
      </c>
    </row>
    <row r="95" spans="1:16" x14ac:dyDescent="0.25">
      <c r="A95" s="74">
        <v>44099</v>
      </c>
      <c r="B95" s="74"/>
      <c r="C95" s="74"/>
      <c r="D95" s="77"/>
      <c r="E95" s="77"/>
      <c r="F95" s="77"/>
      <c r="G95" s="53" t="s">
        <v>73</v>
      </c>
      <c r="H95" s="53"/>
      <c r="I95" s="53"/>
      <c r="J95" s="53"/>
      <c r="K95" s="79" t="s">
        <v>130</v>
      </c>
      <c r="L95" s="79"/>
      <c r="M95" s="79"/>
      <c r="N95" s="79"/>
      <c r="O95" s="26"/>
      <c r="P95" s="27">
        <v>54.99</v>
      </c>
    </row>
    <row r="96" spans="1:16" x14ac:dyDescent="0.25">
      <c r="A96" s="74">
        <v>44105</v>
      </c>
      <c r="B96" s="74"/>
      <c r="C96" s="74"/>
      <c r="D96" s="77"/>
      <c r="E96" s="77"/>
      <c r="F96" s="77"/>
      <c r="G96" s="75" t="s">
        <v>92</v>
      </c>
      <c r="H96" s="75"/>
      <c r="I96" s="75"/>
      <c r="J96" s="75"/>
      <c r="K96" s="76" t="s">
        <v>108</v>
      </c>
      <c r="L96" s="76"/>
      <c r="M96" s="76"/>
      <c r="N96" s="76"/>
      <c r="O96" s="26"/>
      <c r="P96" s="27">
        <v>6.73</v>
      </c>
    </row>
    <row r="97" spans="1:16" x14ac:dyDescent="0.25">
      <c r="A97" s="74">
        <v>44106</v>
      </c>
      <c r="B97" s="74"/>
      <c r="C97" s="74"/>
      <c r="D97" s="77"/>
      <c r="E97" s="77"/>
      <c r="F97" s="77"/>
      <c r="G97" s="84" t="s">
        <v>109</v>
      </c>
      <c r="H97" s="85"/>
      <c r="I97" s="85"/>
      <c r="J97" s="86"/>
      <c r="K97" s="79" t="s">
        <v>131</v>
      </c>
      <c r="L97" s="79"/>
      <c r="M97" s="79"/>
      <c r="N97" s="79"/>
      <c r="O97" s="26"/>
      <c r="P97" s="27">
        <v>64.5</v>
      </c>
    </row>
    <row r="98" spans="1:16" x14ac:dyDescent="0.25">
      <c r="A98" s="74">
        <v>44106</v>
      </c>
      <c r="B98" s="74"/>
      <c r="C98" s="74"/>
      <c r="D98" s="77"/>
      <c r="E98" s="77"/>
      <c r="F98" s="77"/>
      <c r="G98" s="84" t="s">
        <v>109</v>
      </c>
      <c r="H98" s="85"/>
      <c r="I98" s="85"/>
      <c r="J98" s="86"/>
      <c r="K98" s="79" t="s">
        <v>132</v>
      </c>
      <c r="L98" s="79"/>
      <c r="M98" s="79"/>
      <c r="N98" s="79"/>
      <c r="O98" s="26"/>
      <c r="P98" s="27">
        <v>10.18</v>
      </c>
    </row>
    <row r="99" spans="1:16" x14ac:dyDescent="0.25">
      <c r="A99" s="74">
        <v>44110</v>
      </c>
      <c r="B99" s="74"/>
      <c r="C99" s="74"/>
      <c r="D99" s="77">
        <v>462</v>
      </c>
      <c r="E99" s="77"/>
      <c r="F99" s="77"/>
      <c r="G99" s="75" t="s">
        <v>91</v>
      </c>
      <c r="H99" s="75"/>
      <c r="I99" s="75"/>
      <c r="J99" s="75"/>
      <c r="K99" s="76" t="s">
        <v>102</v>
      </c>
      <c r="L99" s="76"/>
      <c r="M99" s="76"/>
      <c r="N99" s="76"/>
      <c r="O99" s="26"/>
      <c r="P99" s="27">
        <v>290</v>
      </c>
    </row>
    <row r="100" spans="1:16" x14ac:dyDescent="0.25">
      <c r="A100" s="74">
        <v>44112</v>
      </c>
      <c r="B100" s="74"/>
      <c r="C100" s="74"/>
      <c r="D100" s="77">
        <v>116</v>
      </c>
      <c r="E100" s="77"/>
      <c r="F100" s="77"/>
      <c r="G100" s="75" t="s">
        <v>94</v>
      </c>
      <c r="H100" s="75"/>
      <c r="I100" s="75"/>
      <c r="J100" s="75"/>
      <c r="K100" s="79" t="s">
        <v>114</v>
      </c>
      <c r="L100" s="79"/>
      <c r="M100" s="79"/>
      <c r="N100" s="79"/>
      <c r="O100" s="26"/>
      <c r="P100" s="27">
        <v>124.78</v>
      </c>
    </row>
    <row r="101" spans="1:16" x14ac:dyDescent="0.25">
      <c r="A101" s="74">
        <v>44117</v>
      </c>
      <c r="B101" s="74"/>
      <c r="C101" s="74"/>
      <c r="D101" s="77"/>
      <c r="E101" s="77"/>
      <c r="F101" s="77"/>
      <c r="G101" s="83" t="s">
        <v>93</v>
      </c>
      <c r="H101" s="83"/>
      <c r="I101" s="83"/>
      <c r="J101" s="83"/>
      <c r="K101" s="83" t="s">
        <v>115</v>
      </c>
      <c r="L101" s="83"/>
      <c r="M101" s="83"/>
      <c r="N101" s="83"/>
      <c r="O101" s="26"/>
      <c r="P101" s="27">
        <v>28.1</v>
      </c>
    </row>
    <row r="102" spans="1:16" x14ac:dyDescent="0.25">
      <c r="A102" s="74">
        <v>44119</v>
      </c>
      <c r="B102" s="74"/>
      <c r="C102" s="74"/>
      <c r="D102" s="77"/>
      <c r="E102" s="77"/>
      <c r="F102" s="77"/>
      <c r="G102" s="83" t="s">
        <v>103</v>
      </c>
      <c r="H102" s="83"/>
      <c r="I102" s="83"/>
      <c r="J102" s="83"/>
      <c r="K102" s="83" t="s">
        <v>133</v>
      </c>
      <c r="L102" s="83"/>
      <c r="M102" s="83"/>
      <c r="N102" s="83"/>
      <c r="O102" s="26"/>
      <c r="P102" s="27">
        <v>127.95</v>
      </c>
    </row>
    <row r="103" spans="1:16" x14ac:dyDescent="0.25">
      <c r="A103" s="74">
        <v>44127</v>
      </c>
      <c r="B103" s="74"/>
      <c r="C103" s="74"/>
      <c r="D103" s="77"/>
      <c r="E103" s="77"/>
      <c r="F103" s="77"/>
      <c r="G103" s="75" t="s">
        <v>105</v>
      </c>
      <c r="H103" s="75"/>
      <c r="I103" s="75"/>
      <c r="J103" s="75"/>
      <c r="K103" s="83" t="s">
        <v>134</v>
      </c>
      <c r="L103" s="83"/>
      <c r="M103" s="83"/>
      <c r="N103" s="83"/>
      <c r="O103" s="26"/>
      <c r="P103" s="27">
        <v>185.86</v>
      </c>
    </row>
    <row r="104" spans="1:16" x14ac:dyDescent="0.25">
      <c r="A104" s="74">
        <v>44130</v>
      </c>
      <c r="B104" s="74"/>
      <c r="C104" s="74"/>
      <c r="D104" s="77"/>
      <c r="E104" s="77"/>
      <c r="F104" s="77"/>
      <c r="G104" s="63" t="s">
        <v>73</v>
      </c>
      <c r="H104" s="64"/>
      <c r="I104" s="64"/>
      <c r="J104" s="65"/>
      <c r="K104" s="83" t="s">
        <v>135</v>
      </c>
      <c r="L104" s="83"/>
      <c r="M104" s="83"/>
      <c r="N104" s="83"/>
      <c r="O104" s="26"/>
      <c r="P104" s="27">
        <v>11.92</v>
      </c>
    </row>
    <row r="105" spans="1:16" x14ac:dyDescent="0.25">
      <c r="A105" s="74">
        <v>44130</v>
      </c>
      <c r="B105" s="74"/>
      <c r="C105" s="74"/>
      <c r="D105" s="77"/>
      <c r="E105" s="77"/>
      <c r="F105" s="77"/>
      <c r="G105" s="67" t="s">
        <v>73</v>
      </c>
      <c r="H105" s="68"/>
      <c r="I105" s="68"/>
      <c r="J105" s="69"/>
      <c r="K105" s="76" t="s">
        <v>135</v>
      </c>
      <c r="L105" s="76"/>
      <c r="M105" s="76"/>
      <c r="N105" s="76"/>
      <c r="O105" s="26"/>
      <c r="P105" s="27">
        <v>54.99</v>
      </c>
    </row>
    <row r="106" spans="1:16" x14ac:dyDescent="0.25">
      <c r="A106" s="74">
        <v>44132</v>
      </c>
      <c r="B106" s="74"/>
      <c r="C106" s="74"/>
      <c r="D106" s="77">
        <v>4552</v>
      </c>
      <c r="E106" s="77"/>
      <c r="F106" s="77"/>
      <c r="G106" s="70" t="s">
        <v>136</v>
      </c>
      <c r="H106" s="71"/>
      <c r="I106" s="71"/>
      <c r="J106" s="72"/>
      <c r="K106" s="76" t="s">
        <v>137</v>
      </c>
      <c r="L106" s="76"/>
      <c r="M106" s="76"/>
      <c r="N106" s="76"/>
      <c r="O106" s="26"/>
      <c r="P106" s="27">
        <v>725</v>
      </c>
    </row>
    <row r="107" spans="1:16" x14ac:dyDescent="0.25">
      <c r="A107" s="96">
        <v>44132</v>
      </c>
      <c r="B107" s="97"/>
      <c r="C107" s="98"/>
      <c r="D107" s="88">
        <v>3347</v>
      </c>
      <c r="E107" s="89"/>
      <c r="F107" s="90"/>
      <c r="G107" s="66" t="s">
        <v>136</v>
      </c>
      <c r="H107" s="66"/>
      <c r="I107" s="66"/>
      <c r="J107" s="66"/>
      <c r="K107" s="99" t="s">
        <v>139</v>
      </c>
      <c r="L107" s="100"/>
      <c r="M107" s="100"/>
      <c r="N107" s="101"/>
      <c r="O107" s="26"/>
      <c r="P107" s="30">
        <v>500</v>
      </c>
    </row>
    <row r="108" spans="1:16" x14ac:dyDescent="0.25">
      <c r="A108" s="74">
        <v>44132</v>
      </c>
      <c r="B108" s="74"/>
      <c r="C108" s="74"/>
      <c r="D108" s="77">
        <v>3246</v>
      </c>
      <c r="E108" s="77"/>
      <c r="F108" s="77"/>
      <c r="G108" s="75" t="s">
        <v>138</v>
      </c>
      <c r="H108" s="75"/>
      <c r="I108" s="75"/>
      <c r="J108" s="75"/>
      <c r="K108" s="76" t="s">
        <v>140</v>
      </c>
      <c r="L108" s="76"/>
      <c r="M108" s="76"/>
      <c r="N108" s="76"/>
      <c r="O108" s="26"/>
      <c r="P108" s="27">
        <v>1323</v>
      </c>
    </row>
    <row r="109" spans="1:16" x14ac:dyDescent="0.25">
      <c r="A109" s="74">
        <v>44138</v>
      </c>
      <c r="B109" s="74"/>
      <c r="C109" s="74"/>
      <c r="D109" s="77"/>
      <c r="E109" s="77"/>
      <c r="F109" s="77"/>
      <c r="G109" s="75" t="s">
        <v>92</v>
      </c>
      <c r="H109" s="75"/>
      <c r="I109" s="75"/>
      <c r="J109" s="75"/>
      <c r="K109" s="76" t="s">
        <v>108</v>
      </c>
      <c r="L109" s="76"/>
      <c r="M109" s="76"/>
      <c r="N109" s="76"/>
      <c r="O109" s="26"/>
      <c r="P109" s="27">
        <v>5.86</v>
      </c>
    </row>
    <row r="110" spans="1:16" x14ac:dyDescent="0.25">
      <c r="A110" s="74">
        <v>44139</v>
      </c>
      <c r="B110" s="74"/>
      <c r="C110" s="74"/>
      <c r="D110" s="77"/>
      <c r="E110" s="77"/>
      <c r="F110" s="77"/>
      <c r="G110" s="84" t="s">
        <v>109</v>
      </c>
      <c r="H110" s="85"/>
      <c r="I110" s="85"/>
      <c r="J110" s="86"/>
      <c r="K110" s="76" t="s">
        <v>141</v>
      </c>
      <c r="L110" s="76"/>
      <c r="M110" s="76"/>
      <c r="N110" s="76"/>
      <c r="O110" s="26"/>
      <c r="P110" s="27">
        <v>64.5</v>
      </c>
    </row>
    <row r="111" spans="1:16" x14ac:dyDescent="0.25">
      <c r="A111" s="74">
        <v>44139</v>
      </c>
      <c r="B111" s="74"/>
      <c r="C111" s="74"/>
      <c r="D111" s="77"/>
      <c r="E111" s="77"/>
      <c r="F111" s="77"/>
      <c r="G111" s="84" t="s">
        <v>109</v>
      </c>
      <c r="H111" s="85"/>
      <c r="I111" s="85"/>
      <c r="J111" s="86"/>
      <c r="K111" s="76" t="s">
        <v>142</v>
      </c>
      <c r="L111" s="76"/>
      <c r="M111" s="76"/>
      <c r="N111" s="76"/>
      <c r="O111" s="26"/>
      <c r="P111" s="27">
        <v>10.18</v>
      </c>
    </row>
    <row r="112" spans="1:16" x14ac:dyDescent="0.25">
      <c r="A112" s="74">
        <v>44141</v>
      </c>
      <c r="B112" s="74"/>
      <c r="C112" s="74"/>
      <c r="D112" s="77">
        <v>465</v>
      </c>
      <c r="E112" s="77"/>
      <c r="F112" s="77"/>
      <c r="G112" s="75" t="s">
        <v>91</v>
      </c>
      <c r="H112" s="75"/>
      <c r="I112" s="75"/>
      <c r="J112" s="75"/>
      <c r="K112" s="76" t="s">
        <v>102</v>
      </c>
      <c r="L112" s="76"/>
      <c r="M112" s="76"/>
      <c r="N112" s="76"/>
      <c r="O112" s="26"/>
      <c r="P112" s="27">
        <v>290</v>
      </c>
    </row>
    <row r="113" spans="1:16" x14ac:dyDescent="0.25">
      <c r="A113" s="74">
        <v>44145</v>
      </c>
      <c r="B113" s="74"/>
      <c r="C113" s="74"/>
      <c r="D113" s="77"/>
      <c r="E113" s="77"/>
      <c r="F113" s="77"/>
      <c r="G113" s="75" t="s">
        <v>93</v>
      </c>
      <c r="H113" s="75"/>
      <c r="I113" s="75"/>
      <c r="J113" s="75"/>
      <c r="K113" s="76" t="s">
        <v>115</v>
      </c>
      <c r="L113" s="76"/>
      <c r="M113" s="76"/>
      <c r="N113" s="76"/>
      <c r="O113" s="26"/>
      <c r="P113" s="27">
        <v>28.1</v>
      </c>
    </row>
    <row r="114" spans="1:16" x14ac:dyDescent="0.25">
      <c r="A114" s="74">
        <v>44146</v>
      </c>
      <c r="B114" s="74"/>
      <c r="C114" s="74"/>
      <c r="D114" s="77">
        <v>124</v>
      </c>
      <c r="E114" s="77"/>
      <c r="F114" s="77"/>
      <c r="G114" s="75" t="s">
        <v>94</v>
      </c>
      <c r="H114" s="75"/>
      <c r="I114" s="75"/>
      <c r="J114" s="75"/>
      <c r="K114" s="76" t="s">
        <v>114</v>
      </c>
      <c r="L114" s="76"/>
      <c r="M114" s="76"/>
      <c r="N114" s="76"/>
      <c r="O114" s="26"/>
      <c r="P114" s="27">
        <v>127.39</v>
      </c>
    </row>
    <row r="115" spans="1:16" x14ac:dyDescent="0.25">
      <c r="A115" s="74">
        <v>44146</v>
      </c>
      <c r="B115" s="74"/>
      <c r="C115" s="74"/>
      <c r="D115" s="77">
        <v>52462</v>
      </c>
      <c r="E115" s="77"/>
      <c r="F115" s="77"/>
      <c r="G115" s="75" t="s">
        <v>143</v>
      </c>
      <c r="H115" s="75"/>
      <c r="I115" s="75"/>
      <c r="J115" s="75"/>
      <c r="K115" s="76" t="s">
        <v>144</v>
      </c>
      <c r="L115" s="76"/>
      <c r="M115" s="76"/>
      <c r="N115" s="76"/>
      <c r="O115" s="26"/>
      <c r="P115" s="27">
        <v>144</v>
      </c>
    </row>
    <row r="116" spans="1:16" x14ac:dyDescent="0.25">
      <c r="A116" s="74">
        <v>44151</v>
      </c>
      <c r="B116" s="74"/>
      <c r="C116" s="74"/>
      <c r="D116" s="77"/>
      <c r="E116" s="77"/>
      <c r="F116" s="77"/>
      <c r="G116" s="83" t="s">
        <v>103</v>
      </c>
      <c r="H116" s="83"/>
      <c r="I116" s="83"/>
      <c r="J116" s="83"/>
      <c r="K116" s="76" t="s">
        <v>145</v>
      </c>
      <c r="L116" s="76"/>
      <c r="M116" s="76"/>
      <c r="N116" s="76"/>
      <c r="O116" s="26"/>
      <c r="P116" s="27">
        <v>131.33000000000001</v>
      </c>
    </row>
    <row r="117" spans="1:16" x14ac:dyDescent="0.25">
      <c r="A117" s="74">
        <v>44154</v>
      </c>
      <c r="B117" s="74"/>
      <c r="C117" s="74"/>
      <c r="D117" s="77"/>
      <c r="E117" s="77"/>
      <c r="F117" s="77"/>
      <c r="G117" s="75" t="s">
        <v>146</v>
      </c>
      <c r="H117" s="75"/>
      <c r="I117" s="75"/>
      <c r="J117" s="75"/>
      <c r="K117" s="76" t="s">
        <v>147</v>
      </c>
      <c r="L117" s="76"/>
      <c r="M117" s="76"/>
      <c r="N117" s="76"/>
      <c r="O117" s="26"/>
      <c r="P117" s="27">
        <v>77</v>
      </c>
    </row>
    <row r="118" spans="1:16" x14ac:dyDescent="0.25">
      <c r="A118" s="74">
        <v>44154</v>
      </c>
      <c r="B118" s="74"/>
      <c r="C118" s="74"/>
      <c r="D118" s="77"/>
      <c r="E118" s="77"/>
      <c r="F118" s="77"/>
      <c r="G118" s="75" t="s">
        <v>148</v>
      </c>
      <c r="H118" s="75"/>
      <c r="I118" s="75"/>
      <c r="J118" s="75"/>
      <c r="K118" s="76" t="s">
        <v>149</v>
      </c>
      <c r="L118" s="76"/>
      <c r="M118" s="76"/>
      <c r="N118" s="76"/>
      <c r="O118" s="26"/>
      <c r="P118" s="27">
        <v>2.61</v>
      </c>
    </row>
    <row r="119" spans="1:16" x14ac:dyDescent="0.25">
      <c r="A119" s="74">
        <v>44158</v>
      </c>
      <c r="B119" s="74"/>
      <c r="C119" s="74"/>
      <c r="D119" s="77"/>
      <c r="E119" s="77"/>
      <c r="F119" s="77"/>
      <c r="G119" s="75" t="s">
        <v>150</v>
      </c>
      <c r="H119" s="75"/>
      <c r="I119" s="75"/>
      <c r="J119" s="75"/>
      <c r="K119" s="76" t="s">
        <v>151</v>
      </c>
      <c r="L119" s="76"/>
      <c r="M119" s="76"/>
      <c r="N119" s="76"/>
      <c r="O119" s="26"/>
      <c r="P119" s="27">
        <v>1499.98</v>
      </c>
    </row>
    <row r="120" spans="1:16" x14ac:dyDescent="0.25">
      <c r="A120" s="96">
        <v>44158</v>
      </c>
      <c r="B120" s="97"/>
      <c r="C120" s="98"/>
      <c r="D120" s="88">
        <v>884</v>
      </c>
      <c r="E120" s="89"/>
      <c r="F120" s="90"/>
      <c r="G120" s="75" t="s">
        <v>152</v>
      </c>
      <c r="H120" s="75"/>
      <c r="I120" s="75"/>
      <c r="J120" s="75"/>
      <c r="K120" s="99" t="s">
        <v>153</v>
      </c>
      <c r="L120" s="100"/>
      <c r="M120" s="100"/>
      <c r="N120" s="101"/>
      <c r="O120" s="26"/>
      <c r="P120" s="27">
        <v>455</v>
      </c>
    </row>
    <row r="121" spans="1:16" x14ac:dyDescent="0.25">
      <c r="A121" s="96">
        <v>44159</v>
      </c>
      <c r="B121" s="97"/>
      <c r="C121" s="98"/>
      <c r="D121" s="88">
        <v>68518</v>
      </c>
      <c r="E121" s="89"/>
      <c r="F121" s="90"/>
      <c r="G121" s="75" t="s">
        <v>154</v>
      </c>
      <c r="H121" s="75"/>
      <c r="I121" s="75"/>
      <c r="J121" s="75"/>
      <c r="K121" s="99" t="s">
        <v>155</v>
      </c>
      <c r="L121" s="100"/>
      <c r="M121" s="100"/>
      <c r="N121" s="101"/>
      <c r="O121" s="26"/>
      <c r="P121" s="27">
        <v>999.54</v>
      </c>
    </row>
    <row r="122" spans="1:16" x14ac:dyDescent="0.25">
      <c r="A122" s="96">
        <v>44160</v>
      </c>
      <c r="B122" s="97"/>
      <c r="C122" s="98"/>
      <c r="D122" s="88">
        <v>39636</v>
      </c>
      <c r="E122" s="89"/>
      <c r="F122" s="90"/>
      <c r="G122" s="75" t="s">
        <v>156</v>
      </c>
      <c r="H122" s="75"/>
      <c r="I122" s="75"/>
      <c r="J122" s="75"/>
      <c r="K122" s="99" t="s">
        <v>157</v>
      </c>
      <c r="L122" s="100"/>
      <c r="M122" s="100"/>
      <c r="N122" s="101"/>
      <c r="O122" s="26"/>
      <c r="P122" s="27">
        <v>94.36</v>
      </c>
    </row>
    <row r="123" spans="1:16" x14ac:dyDescent="0.25">
      <c r="A123" s="74">
        <v>44160</v>
      </c>
      <c r="B123" s="74"/>
      <c r="C123" s="74"/>
      <c r="D123" s="77">
        <v>450</v>
      </c>
      <c r="E123" s="77"/>
      <c r="F123" s="77"/>
      <c r="G123" s="75" t="s">
        <v>158</v>
      </c>
      <c r="H123" s="75"/>
      <c r="I123" s="75"/>
      <c r="J123" s="75"/>
      <c r="K123" s="76" t="s">
        <v>159</v>
      </c>
      <c r="L123" s="76"/>
      <c r="M123" s="76"/>
      <c r="N123" s="76"/>
      <c r="O123" s="26"/>
      <c r="P123" s="27">
        <v>202.7</v>
      </c>
    </row>
    <row r="124" spans="1:16" x14ac:dyDescent="0.25">
      <c r="A124" s="74">
        <v>44160</v>
      </c>
      <c r="B124" s="74"/>
      <c r="C124" s="74"/>
      <c r="D124" s="77"/>
      <c r="E124" s="77"/>
      <c r="F124" s="77"/>
      <c r="G124" s="75" t="s">
        <v>105</v>
      </c>
      <c r="H124" s="75"/>
      <c r="I124" s="75"/>
      <c r="J124" s="75"/>
      <c r="K124" s="76" t="s">
        <v>160</v>
      </c>
      <c r="L124" s="76"/>
      <c r="M124" s="76"/>
      <c r="N124" s="76"/>
      <c r="O124" s="26"/>
      <c r="P124" s="27">
        <v>173.01</v>
      </c>
    </row>
    <row r="125" spans="1:16" x14ac:dyDescent="0.25">
      <c r="A125" s="74">
        <v>44160</v>
      </c>
      <c r="B125" s="74"/>
      <c r="C125" s="74"/>
      <c r="D125" s="88"/>
      <c r="E125" s="89"/>
      <c r="F125" s="90"/>
      <c r="G125" s="63" t="s">
        <v>73</v>
      </c>
      <c r="H125" s="64"/>
      <c r="I125" s="64"/>
      <c r="J125" s="65"/>
      <c r="K125" s="76" t="s">
        <v>161</v>
      </c>
      <c r="L125" s="76"/>
      <c r="M125" s="76"/>
      <c r="N125" s="76"/>
      <c r="O125" s="26"/>
      <c r="P125" s="27">
        <v>11.92</v>
      </c>
    </row>
    <row r="126" spans="1:16" x14ac:dyDescent="0.25">
      <c r="A126" s="74">
        <v>44160</v>
      </c>
      <c r="B126" s="74"/>
      <c r="C126" s="74"/>
      <c r="D126" s="88"/>
      <c r="E126" s="89"/>
      <c r="F126" s="90"/>
      <c r="G126" s="67" t="s">
        <v>73</v>
      </c>
      <c r="H126" s="68"/>
      <c r="I126" s="68"/>
      <c r="J126" s="69"/>
      <c r="K126" s="76" t="s">
        <v>161</v>
      </c>
      <c r="L126" s="76"/>
      <c r="M126" s="76"/>
      <c r="N126" s="76"/>
      <c r="O126" s="26"/>
      <c r="P126" s="27">
        <v>54.99</v>
      </c>
    </row>
    <row r="127" spans="1:16" x14ac:dyDescent="0.25">
      <c r="A127" s="74">
        <v>44166</v>
      </c>
      <c r="B127" s="74"/>
      <c r="C127" s="74"/>
      <c r="D127" s="88"/>
      <c r="E127" s="89"/>
      <c r="F127" s="90"/>
      <c r="G127" s="75" t="s">
        <v>92</v>
      </c>
      <c r="H127" s="75"/>
      <c r="I127" s="75"/>
      <c r="J127" s="75"/>
      <c r="K127" s="76" t="s">
        <v>108</v>
      </c>
      <c r="L127" s="76"/>
      <c r="M127" s="76"/>
      <c r="N127" s="76"/>
      <c r="O127" s="26"/>
      <c r="P127" s="27">
        <v>4.76</v>
      </c>
    </row>
    <row r="128" spans="1:16" x14ac:dyDescent="0.25">
      <c r="A128" s="74">
        <v>44167</v>
      </c>
      <c r="B128" s="74"/>
      <c r="C128" s="74"/>
      <c r="D128" s="77"/>
      <c r="E128" s="77"/>
      <c r="F128" s="77"/>
      <c r="G128" s="75" t="s">
        <v>91</v>
      </c>
      <c r="H128" s="75"/>
      <c r="I128" s="75"/>
      <c r="J128" s="75"/>
      <c r="K128" s="76" t="s">
        <v>102</v>
      </c>
      <c r="L128" s="76"/>
      <c r="M128" s="76"/>
      <c r="N128" s="76"/>
      <c r="O128" s="26"/>
      <c r="P128" s="27">
        <v>290</v>
      </c>
    </row>
    <row r="129" spans="1:16" x14ac:dyDescent="0.25">
      <c r="A129" s="74">
        <v>44167</v>
      </c>
      <c r="B129" s="74"/>
      <c r="C129" s="74"/>
      <c r="D129" s="77"/>
      <c r="E129" s="77"/>
      <c r="F129" s="77"/>
      <c r="G129" s="84" t="s">
        <v>109</v>
      </c>
      <c r="H129" s="85"/>
      <c r="I129" s="85"/>
      <c r="J129" s="86"/>
      <c r="K129" s="76" t="s">
        <v>162</v>
      </c>
      <c r="L129" s="76"/>
      <c r="M129" s="76"/>
      <c r="N129" s="76"/>
      <c r="O129" s="26"/>
      <c r="P129" s="27">
        <v>64.5</v>
      </c>
    </row>
    <row r="130" spans="1:16" x14ac:dyDescent="0.25">
      <c r="A130" s="74">
        <v>44167</v>
      </c>
      <c r="B130" s="74"/>
      <c r="C130" s="74"/>
      <c r="D130" s="77"/>
      <c r="E130" s="77"/>
      <c r="F130" s="77"/>
      <c r="G130" s="84" t="s">
        <v>109</v>
      </c>
      <c r="H130" s="85"/>
      <c r="I130" s="85"/>
      <c r="J130" s="86"/>
      <c r="K130" s="76" t="s">
        <v>163</v>
      </c>
      <c r="L130" s="76"/>
      <c r="M130" s="76"/>
      <c r="N130" s="76"/>
      <c r="O130" s="26"/>
      <c r="P130" s="27">
        <v>10.18</v>
      </c>
    </row>
    <row r="131" spans="1:16" x14ac:dyDescent="0.25">
      <c r="A131" s="74">
        <v>44175</v>
      </c>
      <c r="B131" s="74"/>
      <c r="C131" s="74"/>
      <c r="D131" s="77"/>
      <c r="E131" s="77"/>
      <c r="F131" s="77"/>
      <c r="G131" s="83" t="s">
        <v>93</v>
      </c>
      <c r="H131" s="83"/>
      <c r="I131" s="83"/>
      <c r="J131" s="83"/>
      <c r="K131" s="76" t="s">
        <v>115</v>
      </c>
      <c r="L131" s="76"/>
      <c r="M131" s="76"/>
      <c r="N131" s="76"/>
      <c r="O131" s="26"/>
      <c r="P131" s="27">
        <v>28.39</v>
      </c>
    </row>
    <row r="132" spans="1:16" x14ac:dyDescent="0.25">
      <c r="A132" s="74">
        <v>44180</v>
      </c>
      <c r="B132" s="74"/>
      <c r="C132" s="74"/>
      <c r="D132" s="102">
        <v>133</v>
      </c>
      <c r="E132" s="103"/>
      <c r="F132" s="104"/>
      <c r="G132" s="75" t="s">
        <v>94</v>
      </c>
      <c r="H132" s="75"/>
      <c r="I132" s="75"/>
      <c r="J132" s="75"/>
      <c r="K132" s="76" t="s">
        <v>114</v>
      </c>
      <c r="L132" s="76"/>
      <c r="M132" s="76"/>
      <c r="N132" s="76"/>
      <c r="O132" s="26"/>
      <c r="P132" s="27">
        <v>127.39</v>
      </c>
    </row>
    <row r="133" spans="1:16" x14ac:dyDescent="0.25">
      <c r="A133" s="74">
        <v>44180</v>
      </c>
      <c r="B133" s="74"/>
      <c r="C133" s="74"/>
      <c r="D133" s="88">
        <v>47605</v>
      </c>
      <c r="E133" s="89"/>
      <c r="F133" s="90"/>
      <c r="G133" s="75" t="s">
        <v>123</v>
      </c>
      <c r="H133" s="75"/>
      <c r="I133" s="75"/>
      <c r="J133" s="75"/>
      <c r="K133" s="76" t="s">
        <v>164</v>
      </c>
      <c r="L133" s="76"/>
      <c r="M133" s="76"/>
      <c r="N133" s="76"/>
      <c r="O133" s="26"/>
      <c r="P133" s="27">
        <v>2335</v>
      </c>
    </row>
    <row r="134" spans="1:16" x14ac:dyDescent="0.25">
      <c r="A134" s="74">
        <v>44181</v>
      </c>
      <c r="B134" s="74"/>
      <c r="C134" s="74"/>
      <c r="D134" s="88"/>
      <c r="E134" s="89"/>
      <c r="F134" s="90"/>
      <c r="G134" s="83" t="s">
        <v>103</v>
      </c>
      <c r="H134" s="83"/>
      <c r="I134" s="83"/>
      <c r="J134" s="83"/>
      <c r="K134" s="76" t="s">
        <v>165</v>
      </c>
      <c r="L134" s="76"/>
      <c r="M134" s="76"/>
      <c r="N134" s="76"/>
      <c r="O134" s="26"/>
      <c r="P134" s="27">
        <v>143.55000000000001</v>
      </c>
    </row>
    <row r="135" spans="1:16" x14ac:dyDescent="0.25">
      <c r="A135" s="74">
        <v>44183</v>
      </c>
      <c r="B135" s="74"/>
      <c r="C135" s="74"/>
      <c r="D135" s="102"/>
      <c r="E135" s="103"/>
      <c r="F135" s="104"/>
      <c r="G135" s="75" t="s">
        <v>148</v>
      </c>
      <c r="H135" s="75"/>
      <c r="I135" s="75"/>
      <c r="J135" s="75"/>
      <c r="K135" s="76" t="s">
        <v>166</v>
      </c>
      <c r="L135" s="76"/>
      <c r="M135" s="76"/>
      <c r="N135" s="76"/>
      <c r="O135" s="26"/>
      <c r="P135" s="27">
        <v>2.61</v>
      </c>
    </row>
    <row r="136" spans="1:16" x14ac:dyDescent="0.25">
      <c r="A136" s="74">
        <v>44186</v>
      </c>
      <c r="B136" s="74"/>
      <c r="C136" s="74"/>
      <c r="D136" s="102">
        <v>943617</v>
      </c>
      <c r="E136" s="103"/>
      <c r="F136" s="104"/>
      <c r="G136" s="70" t="s">
        <v>167</v>
      </c>
      <c r="H136" s="71"/>
      <c r="I136" s="71"/>
      <c r="J136" s="72"/>
      <c r="K136" s="76" t="s">
        <v>169</v>
      </c>
      <c r="L136" s="76"/>
      <c r="M136" s="76"/>
      <c r="N136" s="76"/>
      <c r="O136" s="26"/>
      <c r="P136" s="27">
        <v>2091.17</v>
      </c>
    </row>
    <row r="137" spans="1:16" x14ac:dyDescent="0.25">
      <c r="A137" s="74">
        <v>44186</v>
      </c>
      <c r="B137" s="74"/>
      <c r="C137" s="74"/>
      <c r="D137" s="102">
        <v>40001</v>
      </c>
      <c r="E137" s="103"/>
      <c r="F137" s="104"/>
      <c r="G137" s="70" t="s">
        <v>156</v>
      </c>
      <c r="H137" s="71"/>
      <c r="I137" s="71"/>
      <c r="J137" s="72"/>
      <c r="K137" s="99" t="s">
        <v>157</v>
      </c>
      <c r="L137" s="100"/>
      <c r="M137" s="100"/>
      <c r="N137" s="101"/>
      <c r="O137" s="26"/>
      <c r="P137" s="30">
        <v>127.2</v>
      </c>
    </row>
    <row r="138" spans="1:16" x14ac:dyDescent="0.25">
      <c r="A138" s="74">
        <v>44186</v>
      </c>
      <c r="B138" s="74"/>
      <c r="C138" s="74"/>
      <c r="D138" s="88">
        <v>1062</v>
      </c>
      <c r="E138" s="89"/>
      <c r="F138" s="90"/>
      <c r="G138" s="70" t="s">
        <v>168</v>
      </c>
      <c r="H138" s="71"/>
      <c r="I138" s="71"/>
      <c r="J138" s="72"/>
      <c r="K138" s="76" t="s">
        <v>155</v>
      </c>
      <c r="L138" s="76"/>
      <c r="M138" s="76"/>
      <c r="N138" s="76"/>
      <c r="O138" s="26"/>
      <c r="P138" s="27">
        <v>264.10000000000002</v>
      </c>
    </row>
    <row r="139" spans="1:16" x14ac:dyDescent="0.25">
      <c r="A139" s="74">
        <v>44186</v>
      </c>
      <c r="B139" s="74"/>
      <c r="C139" s="74"/>
      <c r="D139" s="88">
        <v>459</v>
      </c>
      <c r="E139" s="89"/>
      <c r="F139" s="90"/>
      <c r="G139" s="66" t="s">
        <v>158</v>
      </c>
      <c r="H139" s="66"/>
      <c r="I139" s="66"/>
      <c r="J139" s="66"/>
      <c r="K139" s="76" t="s">
        <v>159</v>
      </c>
      <c r="L139" s="76"/>
      <c r="M139" s="76"/>
      <c r="N139" s="76"/>
      <c r="O139" s="26"/>
      <c r="P139" s="27">
        <v>461.5</v>
      </c>
    </row>
    <row r="140" spans="1:16" x14ac:dyDescent="0.25">
      <c r="A140" s="74">
        <v>44187</v>
      </c>
      <c r="B140" s="74"/>
      <c r="C140" s="74"/>
      <c r="D140" s="88"/>
      <c r="E140" s="89"/>
      <c r="F140" s="90"/>
      <c r="G140" s="75" t="s">
        <v>150</v>
      </c>
      <c r="H140" s="75"/>
      <c r="I140" s="75"/>
      <c r="J140" s="75"/>
      <c r="K140" s="76" t="s">
        <v>151</v>
      </c>
      <c r="L140" s="76"/>
      <c r="M140" s="76"/>
      <c r="N140" s="76"/>
      <c r="O140" s="26"/>
      <c r="P140" s="27">
        <v>1499.97</v>
      </c>
    </row>
    <row r="141" spans="1:16" x14ac:dyDescent="0.25">
      <c r="A141" s="74">
        <v>44187</v>
      </c>
      <c r="B141" s="74"/>
      <c r="C141" s="74"/>
      <c r="D141" s="88">
        <v>47684</v>
      </c>
      <c r="E141" s="89"/>
      <c r="F141" s="90"/>
      <c r="G141" s="75" t="s">
        <v>123</v>
      </c>
      <c r="H141" s="75"/>
      <c r="I141" s="75"/>
      <c r="J141" s="75"/>
      <c r="K141" s="76" t="s">
        <v>170</v>
      </c>
      <c r="L141" s="76"/>
      <c r="M141" s="76"/>
      <c r="N141" s="76"/>
      <c r="O141" s="26"/>
      <c r="P141" s="27">
        <v>1686</v>
      </c>
    </row>
    <row r="142" spans="1:16" x14ac:dyDescent="0.25">
      <c r="A142" s="74">
        <v>44187</v>
      </c>
      <c r="B142" s="74"/>
      <c r="C142" s="74"/>
      <c r="D142" s="88">
        <v>5663</v>
      </c>
      <c r="E142" s="89"/>
      <c r="F142" s="90"/>
      <c r="G142" s="75" t="s">
        <v>171</v>
      </c>
      <c r="H142" s="75"/>
      <c r="I142" s="75"/>
      <c r="J142" s="75"/>
      <c r="K142" s="76" t="s">
        <v>172</v>
      </c>
      <c r="L142" s="76"/>
      <c r="M142" s="76"/>
      <c r="N142" s="76"/>
      <c r="O142" s="26"/>
      <c r="P142" s="27">
        <v>169.89</v>
      </c>
    </row>
    <row r="143" spans="1:16" x14ac:dyDescent="0.25">
      <c r="A143" s="74">
        <v>44187</v>
      </c>
      <c r="B143" s="74"/>
      <c r="C143" s="74"/>
      <c r="D143" s="88">
        <v>2475</v>
      </c>
      <c r="E143" s="89"/>
      <c r="F143" s="90"/>
      <c r="G143" s="75" t="s">
        <v>116</v>
      </c>
      <c r="H143" s="75"/>
      <c r="I143" s="75"/>
      <c r="J143" s="75"/>
      <c r="K143" s="76" t="s">
        <v>117</v>
      </c>
      <c r="L143" s="76"/>
      <c r="M143" s="76"/>
      <c r="N143" s="76"/>
      <c r="O143" s="26"/>
      <c r="P143" s="27">
        <v>807</v>
      </c>
    </row>
    <row r="144" spans="1:16" x14ac:dyDescent="0.25">
      <c r="A144" s="74">
        <v>44187</v>
      </c>
      <c r="B144" s="74"/>
      <c r="C144" s="74"/>
      <c r="D144" s="88">
        <v>8396288</v>
      </c>
      <c r="E144" s="89"/>
      <c r="F144" s="90"/>
      <c r="G144" s="75" t="s">
        <v>173</v>
      </c>
      <c r="H144" s="75"/>
      <c r="I144" s="75"/>
      <c r="J144" s="75"/>
      <c r="K144" s="76" t="s">
        <v>155</v>
      </c>
      <c r="L144" s="76"/>
      <c r="M144" s="76"/>
      <c r="N144" s="76"/>
      <c r="O144" s="26"/>
      <c r="P144" s="27">
        <v>479.4</v>
      </c>
    </row>
    <row r="145" spans="1:16" x14ac:dyDescent="0.25">
      <c r="A145" s="74">
        <v>44188</v>
      </c>
      <c r="B145" s="74"/>
      <c r="C145" s="74"/>
      <c r="D145" s="88"/>
      <c r="E145" s="89"/>
      <c r="F145" s="90"/>
      <c r="G145" s="75" t="s">
        <v>105</v>
      </c>
      <c r="H145" s="75"/>
      <c r="I145" s="75"/>
      <c r="J145" s="75"/>
      <c r="K145" s="76" t="s">
        <v>174</v>
      </c>
      <c r="L145" s="76"/>
      <c r="M145" s="76"/>
      <c r="N145" s="76"/>
      <c r="O145" s="26"/>
      <c r="P145" s="27">
        <v>185.86</v>
      </c>
    </row>
    <row r="146" spans="1:16" x14ac:dyDescent="0.25">
      <c r="A146" s="74">
        <v>44193</v>
      </c>
      <c r="B146" s="74"/>
      <c r="C146" s="74"/>
      <c r="D146" s="48"/>
      <c r="E146" s="49"/>
      <c r="F146" s="50"/>
      <c r="G146" s="75" t="s">
        <v>73</v>
      </c>
      <c r="H146" s="75"/>
      <c r="I146" s="75"/>
      <c r="J146" s="75"/>
      <c r="K146" s="76" t="s">
        <v>175</v>
      </c>
      <c r="L146" s="76"/>
      <c r="M146" s="76"/>
      <c r="N146" s="76"/>
      <c r="O146" s="26"/>
      <c r="P146" s="27">
        <v>11.92</v>
      </c>
    </row>
    <row r="147" spans="1:16" x14ac:dyDescent="0.25">
      <c r="A147" s="74">
        <v>44193</v>
      </c>
      <c r="B147" s="74"/>
      <c r="C147" s="74"/>
      <c r="D147" s="48"/>
      <c r="E147" s="49"/>
      <c r="F147" s="50"/>
      <c r="G147" s="75" t="s">
        <v>73</v>
      </c>
      <c r="H147" s="75"/>
      <c r="I147" s="75"/>
      <c r="J147" s="75"/>
      <c r="K147" s="76" t="s">
        <v>175</v>
      </c>
      <c r="L147" s="76"/>
      <c r="M147" s="76"/>
      <c r="N147" s="76"/>
      <c r="O147" s="26"/>
      <c r="P147" s="27">
        <v>54.99</v>
      </c>
    </row>
    <row r="148" spans="1:16" x14ac:dyDescent="0.25">
      <c r="A148" s="74">
        <v>44194</v>
      </c>
      <c r="B148" s="74"/>
      <c r="C148" s="74"/>
      <c r="D148" s="48"/>
      <c r="E148" s="49">
        <v>9043</v>
      </c>
      <c r="F148" s="50"/>
      <c r="G148" s="75" t="s">
        <v>176</v>
      </c>
      <c r="H148" s="75"/>
      <c r="I148" s="75"/>
      <c r="J148" s="75"/>
      <c r="K148" s="76" t="s">
        <v>177</v>
      </c>
      <c r="L148" s="76"/>
      <c r="M148" s="76"/>
      <c r="N148" s="76"/>
      <c r="O148" s="26"/>
      <c r="P148" s="27">
        <v>3002.5</v>
      </c>
    </row>
    <row r="149" spans="1:16" x14ac:dyDescent="0.25">
      <c r="A149" s="74">
        <v>44194</v>
      </c>
      <c r="B149" s="74"/>
      <c r="C149" s="74"/>
      <c r="D149" s="48"/>
      <c r="E149" s="49">
        <v>1063</v>
      </c>
      <c r="F149" s="50"/>
      <c r="G149" s="75" t="s">
        <v>168</v>
      </c>
      <c r="H149" s="75"/>
      <c r="I149" s="75"/>
      <c r="J149" s="75"/>
      <c r="K149" s="76" t="s">
        <v>155</v>
      </c>
      <c r="L149" s="76"/>
      <c r="M149" s="76"/>
      <c r="N149" s="76"/>
      <c r="O149" s="26"/>
      <c r="P149" s="27">
        <v>65</v>
      </c>
    </row>
    <row r="150" spans="1:16" x14ac:dyDescent="0.25">
      <c r="A150" s="74">
        <v>44195</v>
      </c>
      <c r="B150" s="74"/>
      <c r="C150" s="74"/>
      <c r="D150" s="48">
        <v>122893</v>
      </c>
      <c r="E150" s="49"/>
      <c r="F150" s="50"/>
      <c r="G150" s="75" t="s">
        <v>178</v>
      </c>
      <c r="H150" s="75"/>
      <c r="I150" s="75"/>
      <c r="J150" s="75"/>
      <c r="K150" s="76" t="s">
        <v>179</v>
      </c>
      <c r="L150" s="76"/>
      <c r="M150" s="76"/>
      <c r="N150" s="76"/>
      <c r="O150" s="26"/>
      <c r="P150" s="27">
        <v>160</v>
      </c>
    </row>
    <row r="151" spans="1:16" x14ac:dyDescent="0.25">
      <c r="A151" s="74">
        <v>44195</v>
      </c>
      <c r="B151" s="74"/>
      <c r="C151" s="74"/>
      <c r="D151" s="48"/>
      <c r="E151" s="49">
        <v>2362</v>
      </c>
      <c r="F151" s="50"/>
      <c r="G151" s="75" t="s">
        <v>180</v>
      </c>
      <c r="H151" s="75"/>
      <c r="I151" s="75"/>
      <c r="J151" s="75"/>
      <c r="K151" s="76" t="s">
        <v>181</v>
      </c>
      <c r="L151" s="76"/>
      <c r="M151" s="76"/>
      <c r="N151" s="76"/>
      <c r="O151" s="26"/>
      <c r="P151" s="27">
        <v>150</v>
      </c>
    </row>
    <row r="152" spans="1:16" x14ac:dyDescent="0.25">
      <c r="A152" s="74">
        <v>44196</v>
      </c>
      <c r="B152" s="74"/>
      <c r="C152" s="74"/>
      <c r="D152" s="48"/>
      <c r="E152" s="49">
        <v>1771</v>
      </c>
      <c r="F152" s="50"/>
      <c r="G152" s="75" t="s">
        <v>182</v>
      </c>
      <c r="H152" s="75"/>
      <c r="I152" s="75"/>
      <c r="J152" s="75"/>
      <c r="K152" s="76" t="s">
        <v>183</v>
      </c>
      <c r="L152" s="76"/>
      <c r="M152" s="76"/>
      <c r="N152" s="76"/>
      <c r="O152" s="26"/>
      <c r="P152" s="27">
        <v>1440</v>
      </c>
    </row>
    <row r="153" spans="1:16" x14ac:dyDescent="0.25">
      <c r="A153" s="74"/>
      <c r="B153" s="74"/>
      <c r="C153" s="74"/>
      <c r="D153" s="48"/>
      <c r="E153" s="49"/>
      <c r="F153" s="50"/>
      <c r="G153" s="75"/>
      <c r="H153" s="75"/>
      <c r="I153" s="75"/>
      <c r="J153" s="75"/>
      <c r="K153" s="76"/>
      <c r="L153" s="76"/>
      <c r="M153" s="76"/>
      <c r="N153" s="76"/>
      <c r="O153" s="26"/>
      <c r="P153" s="27"/>
    </row>
    <row r="154" spans="1:16" x14ac:dyDescent="0.25">
      <c r="A154" s="74"/>
      <c r="B154" s="74"/>
      <c r="C154" s="74"/>
      <c r="D154" s="48"/>
      <c r="E154" s="49"/>
      <c r="F154" s="50"/>
      <c r="G154" s="75"/>
      <c r="H154" s="75"/>
      <c r="I154" s="75"/>
      <c r="J154" s="75"/>
      <c r="K154" s="76"/>
      <c r="L154" s="76"/>
      <c r="M154" s="76"/>
      <c r="N154" s="76"/>
      <c r="O154" s="26"/>
      <c r="P154" s="27"/>
    </row>
    <row r="155" spans="1:16" x14ac:dyDescent="0.25">
      <c r="A155" s="74"/>
      <c r="B155" s="74"/>
      <c r="C155" s="74"/>
      <c r="D155" s="48"/>
      <c r="E155" s="49"/>
      <c r="F155" s="50"/>
      <c r="G155" s="75"/>
      <c r="H155" s="75"/>
      <c r="I155" s="75"/>
      <c r="J155" s="75"/>
      <c r="K155" s="76"/>
      <c r="L155" s="76"/>
      <c r="M155" s="76"/>
      <c r="N155" s="76"/>
      <c r="O155" s="26"/>
      <c r="P155" s="27"/>
    </row>
    <row r="156" spans="1:16" x14ac:dyDescent="0.25">
      <c r="A156" s="74"/>
      <c r="B156" s="74"/>
      <c r="C156" s="74"/>
      <c r="D156" s="48"/>
      <c r="E156" s="49"/>
      <c r="F156" s="50"/>
      <c r="G156" s="75"/>
      <c r="H156" s="75"/>
      <c r="I156" s="75"/>
      <c r="J156" s="75"/>
      <c r="K156" s="76"/>
      <c r="L156" s="76"/>
      <c r="M156" s="76"/>
      <c r="N156" s="76"/>
      <c r="O156" s="26"/>
      <c r="P156" s="27"/>
    </row>
    <row r="157" spans="1:16" x14ac:dyDescent="0.25">
      <c r="A157" s="74"/>
      <c r="B157" s="74"/>
      <c r="C157" s="74"/>
      <c r="D157" s="48"/>
      <c r="E157" s="49"/>
      <c r="F157" s="50"/>
      <c r="G157" s="75"/>
      <c r="H157" s="75"/>
      <c r="I157" s="75"/>
      <c r="J157" s="75"/>
      <c r="K157" s="76"/>
      <c r="L157" s="76"/>
      <c r="M157" s="76"/>
      <c r="N157" s="76"/>
      <c r="O157" s="26"/>
      <c r="P157" s="27"/>
    </row>
    <row r="158" spans="1:16" x14ac:dyDescent="0.25">
      <c r="A158" s="74"/>
      <c r="B158" s="74"/>
      <c r="C158" s="74"/>
      <c r="D158" s="48"/>
      <c r="E158" s="49"/>
      <c r="F158" s="50"/>
      <c r="G158" s="75"/>
      <c r="H158" s="75"/>
      <c r="I158" s="75"/>
      <c r="J158" s="75"/>
      <c r="K158" s="76"/>
      <c r="L158" s="76"/>
      <c r="M158" s="76"/>
      <c r="N158" s="76"/>
      <c r="O158" s="26"/>
      <c r="P158" s="27"/>
    </row>
    <row r="159" spans="1:16" x14ac:dyDescent="0.25">
      <c r="A159" s="74"/>
      <c r="B159" s="74"/>
      <c r="C159" s="74"/>
      <c r="D159" s="48"/>
      <c r="E159" s="49"/>
      <c r="F159" s="50"/>
      <c r="G159" s="75"/>
      <c r="H159" s="75"/>
      <c r="I159" s="75"/>
      <c r="J159" s="75"/>
      <c r="K159" s="75"/>
      <c r="L159" s="75"/>
      <c r="M159" s="75"/>
      <c r="N159" s="75"/>
      <c r="O159" s="26"/>
      <c r="P159" s="27"/>
    </row>
    <row r="160" spans="1:16" x14ac:dyDescent="0.25">
      <c r="A160" s="74"/>
      <c r="B160" s="74"/>
      <c r="C160" s="74"/>
      <c r="D160" s="48"/>
      <c r="E160" s="49"/>
      <c r="F160" s="50"/>
      <c r="G160" s="75"/>
      <c r="H160" s="75"/>
      <c r="I160" s="75"/>
      <c r="J160" s="75"/>
      <c r="K160" s="76"/>
      <c r="L160" s="76"/>
      <c r="M160" s="76"/>
      <c r="N160" s="76"/>
      <c r="O160" s="26"/>
      <c r="P160" s="27"/>
    </row>
    <row r="161" spans="1:16" x14ac:dyDescent="0.25">
      <c r="A161" s="94" t="s">
        <v>97</v>
      </c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46"/>
      <c r="P161" s="44">
        <f>SUM(P67:P160)</f>
        <v>30894.810000000005</v>
      </c>
    </row>
    <row r="164" spans="1:16" x14ac:dyDescent="0.25">
      <c r="A164" s="3" t="s">
        <v>37</v>
      </c>
      <c r="G164" s="11" t="s">
        <v>57</v>
      </c>
      <c r="H164" s="10" t="s">
        <v>184</v>
      </c>
      <c r="I164" s="10"/>
      <c r="J164" s="10"/>
      <c r="K164" s="10"/>
      <c r="L164" s="10"/>
      <c r="M164" s="10"/>
      <c r="N164" s="10"/>
      <c r="O164" s="10"/>
      <c r="P164" s="10"/>
    </row>
    <row r="165" spans="1:16" x14ac:dyDescent="0.25">
      <c r="A165" s="3"/>
      <c r="G165" s="11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1:16" x14ac:dyDescent="0.25">
      <c r="A166" s="3"/>
      <c r="G166" s="11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1:16" x14ac:dyDescent="0.25">
      <c r="A167" s="3"/>
      <c r="G167" s="11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1:16" x14ac:dyDescent="0.25">
      <c r="A168" s="3"/>
      <c r="G168" s="11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1:16" x14ac:dyDescent="0.25">
      <c r="A169" s="3"/>
      <c r="G169" s="11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1:16" x14ac:dyDescent="0.25">
      <c r="A170" s="3" t="s">
        <v>36</v>
      </c>
      <c r="D170" s="12"/>
      <c r="E170" s="12"/>
      <c r="F170" s="12"/>
      <c r="G170" s="12"/>
      <c r="H170" s="12"/>
      <c r="I170" s="12"/>
      <c r="J170" s="12"/>
      <c r="K170" s="7"/>
      <c r="L170" s="7"/>
      <c r="M170" s="7"/>
      <c r="N170" s="7"/>
      <c r="O170" s="7"/>
      <c r="P170" s="7"/>
    </row>
    <row r="171" spans="1:16" x14ac:dyDescent="0.25">
      <c r="A171" s="3"/>
      <c r="D171" s="24"/>
      <c r="F171" s="39"/>
      <c r="G171" s="38" t="s">
        <v>95</v>
      </c>
      <c r="H171" s="39" t="s">
        <v>86</v>
      </c>
      <c r="I171" s="24"/>
      <c r="J171" s="37"/>
      <c r="K171" s="37"/>
      <c r="L171" s="37"/>
      <c r="M171" s="37"/>
      <c r="N171" s="37"/>
      <c r="O171" s="37"/>
      <c r="P171" s="37"/>
    </row>
    <row r="172" spans="1:16" x14ac:dyDescent="0.25">
      <c r="A172" s="3"/>
    </row>
    <row r="173" spans="1:16" ht="9.75" customHeight="1" x14ac:dyDescent="0.25">
      <c r="A173" s="3"/>
    </row>
    <row r="174" spans="1:16" ht="9.75" customHeight="1" x14ac:dyDescent="0.25">
      <c r="A174" s="3"/>
    </row>
    <row r="175" spans="1:16" ht="9.75" customHeight="1" x14ac:dyDescent="0.25">
      <c r="A175" s="3"/>
    </row>
    <row r="176" spans="1:16" ht="9.75" customHeight="1" x14ac:dyDescent="0.25">
      <c r="A176" s="3"/>
    </row>
    <row r="177" spans="1:10" ht="9.75" customHeight="1" x14ac:dyDescent="0.25">
      <c r="A177" s="3"/>
    </row>
    <row r="178" spans="1:10" x14ac:dyDescent="0.25">
      <c r="A178" s="3"/>
    </row>
    <row r="179" spans="1:10" ht="15.75" customHeight="1" x14ac:dyDescent="0.25">
      <c r="A179" s="155" t="s">
        <v>52</v>
      </c>
      <c r="B179" s="155"/>
      <c r="C179" s="155"/>
      <c r="D179" s="155"/>
      <c r="E179" s="155"/>
      <c r="F179" s="155"/>
      <c r="G179" s="155"/>
      <c r="H179" s="155"/>
      <c r="I179" s="155"/>
      <c r="J179" s="155"/>
    </row>
    <row r="180" spans="1:10" x14ac:dyDescent="0.25">
      <c r="G180" s="40"/>
      <c r="H180" s="40"/>
    </row>
    <row r="181" spans="1:10" x14ac:dyDescent="0.25">
      <c r="G181" s="40"/>
      <c r="H181" s="40"/>
    </row>
    <row r="182" spans="1:10" x14ac:dyDescent="0.25">
      <c r="G182" s="40"/>
      <c r="H182" s="40"/>
    </row>
    <row r="183" spans="1:10" x14ac:dyDescent="0.25">
      <c r="G183" s="40"/>
      <c r="H183" s="40"/>
    </row>
    <row r="184" spans="1:10" x14ac:dyDescent="0.25">
      <c r="G184" s="40"/>
      <c r="H184" s="40"/>
    </row>
    <row r="185" spans="1:10" x14ac:dyDescent="0.25">
      <c r="F185" s="11" t="s">
        <v>89</v>
      </c>
      <c r="G185" s="153"/>
      <c r="H185" s="153"/>
      <c r="I185" s="153"/>
      <c r="J185" s="153"/>
    </row>
    <row r="186" spans="1:10" x14ac:dyDescent="0.25">
      <c r="F186" s="7"/>
      <c r="G186" s="7"/>
      <c r="H186" s="1" t="s">
        <v>88</v>
      </c>
    </row>
    <row r="187" spans="1:10" x14ac:dyDescent="0.25">
      <c r="F187" s="7"/>
      <c r="G187" s="7"/>
    </row>
    <row r="188" spans="1:10" x14ac:dyDescent="0.25">
      <c r="F188" s="7"/>
      <c r="G188" s="7"/>
    </row>
    <row r="189" spans="1:10" x14ac:dyDescent="0.25">
      <c r="F189" s="7"/>
      <c r="G189" s="7"/>
    </row>
    <row r="190" spans="1:10" x14ac:dyDescent="0.25">
      <c r="F190" s="7"/>
      <c r="G190" s="7"/>
    </row>
    <row r="192" spans="1:10" x14ac:dyDescent="0.25">
      <c r="F192" s="11"/>
      <c r="G192" s="154"/>
      <c r="H192" s="154"/>
      <c r="I192" s="154"/>
      <c r="J192" s="154"/>
    </row>
    <row r="193" spans="1:16" x14ac:dyDescent="0.25">
      <c r="I193" s="1" t="s">
        <v>87</v>
      </c>
    </row>
    <row r="199" spans="1:16" x14ac:dyDescent="0.25">
      <c r="F199" s="11"/>
      <c r="G199" s="4"/>
      <c r="H199" s="4"/>
      <c r="I199" s="4"/>
      <c r="J199" s="4"/>
    </row>
    <row r="200" spans="1:16" x14ac:dyDescent="0.25">
      <c r="F200" s="11"/>
      <c r="H200" s="1" t="s">
        <v>85</v>
      </c>
    </row>
    <row r="201" spans="1:16" x14ac:dyDescent="0.25">
      <c r="F201" s="11"/>
    </row>
    <row r="203" spans="1:16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5"/>
    </row>
    <row r="204" spans="1:16" x14ac:dyDescent="0.25">
      <c r="A204" s="13" t="s">
        <v>38</v>
      </c>
      <c r="B204" s="6" t="s">
        <v>39</v>
      </c>
      <c r="C204" s="6"/>
      <c r="D204" s="6"/>
      <c r="E204" s="6"/>
      <c r="F204" s="6"/>
      <c r="G204" s="6"/>
      <c r="H204" s="6"/>
      <c r="I204" s="6"/>
      <c r="J204" s="6"/>
      <c r="K204" s="6"/>
    </row>
    <row r="205" spans="1:16" x14ac:dyDescent="0.25">
      <c r="A205" s="13" t="s">
        <v>40</v>
      </c>
      <c r="B205" s="6" t="s">
        <v>41</v>
      </c>
      <c r="C205" s="6"/>
      <c r="D205" s="6"/>
      <c r="E205" s="6"/>
      <c r="F205" s="6"/>
      <c r="G205" s="6"/>
      <c r="H205" s="6"/>
      <c r="I205" s="6"/>
      <c r="J205" s="6"/>
      <c r="K205" s="6"/>
    </row>
    <row r="206" spans="1:16" x14ac:dyDescent="0.25">
      <c r="A206" s="13"/>
      <c r="B206" s="6" t="s">
        <v>42</v>
      </c>
      <c r="C206" s="6"/>
      <c r="D206" s="6"/>
      <c r="E206" s="6"/>
      <c r="F206" s="6"/>
      <c r="G206" s="6"/>
      <c r="H206" s="6"/>
      <c r="I206" s="6"/>
      <c r="J206" s="6"/>
      <c r="K206" s="6"/>
    </row>
    <row r="207" spans="1:16" x14ac:dyDescent="0.25">
      <c r="A207" s="13" t="s">
        <v>43</v>
      </c>
      <c r="B207" s="6" t="s">
        <v>44</v>
      </c>
      <c r="C207" s="6"/>
      <c r="D207" s="6"/>
      <c r="E207" s="6"/>
      <c r="F207" s="6"/>
      <c r="G207" s="6"/>
      <c r="H207" s="6"/>
      <c r="I207" s="6"/>
      <c r="J207" s="6"/>
      <c r="K207" s="6"/>
    </row>
    <row r="208" spans="1:16" x14ac:dyDescent="0.25">
      <c r="A208" s="13" t="s">
        <v>45</v>
      </c>
      <c r="B208" s="6" t="s">
        <v>46</v>
      </c>
      <c r="C208" s="6"/>
      <c r="D208" s="6"/>
      <c r="E208" s="6"/>
      <c r="F208" s="6"/>
      <c r="G208" s="6"/>
      <c r="H208" s="6"/>
      <c r="I208" s="6"/>
      <c r="J208" s="6"/>
      <c r="K208" s="6"/>
    </row>
    <row r="209" spans="1:11" x14ac:dyDescent="0.25">
      <c r="A209" s="13"/>
      <c r="B209" s="6" t="s">
        <v>47</v>
      </c>
      <c r="C209" s="6"/>
      <c r="D209" s="6"/>
      <c r="E209" s="6"/>
      <c r="F209" s="6"/>
      <c r="G209" s="6"/>
      <c r="H209" s="6"/>
      <c r="I209" s="6"/>
      <c r="J209" s="6"/>
      <c r="K209" s="6"/>
    </row>
    <row r="210" spans="1:11" x14ac:dyDescent="0.25">
      <c r="A210" s="13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 spans="1:11" x14ac:dyDescent="0.25">
      <c r="A211" s="7"/>
    </row>
  </sheetData>
  <mergeCells count="434">
    <mergeCell ref="K155:N155"/>
    <mergeCell ref="K146:N146"/>
    <mergeCell ref="K147:N147"/>
    <mergeCell ref="K148:N148"/>
    <mergeCell ref="K149:N149"/>
    <mergeCell ref="K150:N150"/>
    <mergeCell ref="K151:N151"/>
    <mergeCell ref="K152:N152"/>
    <mergeCell ref="K153:N153"/>
    <mergeCell ref="K154:N154"/>
    <mergeCell ref="A155:C155"/>
    <mergeCell ref="G146:J146"/>
    <mergeCell ref="G147:J147"/>
    <mergeCell ref="G148:J148"/>
    <mergeCell ref="G149:J149"/>
    <mergeCell ref="G150:J150"/>
    <mergeCell ref="G151:J151"/>
    <mergeCell ref="G152:J152"/>
    <mergeCell ref="G153:J153"/>
    <mergeCell ref="G154:J154"/>
    <mergeCell ref="G155:J155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A74:C74"/>
    <mergeCell ref="D74:F74"/>
    <mergeCell ref="G74:J74"/>
    <mergeCell ref="K74:N74"/>
    <mergeCell ref="A101:C101"/>
    <mergeCell ref="D101:F101"/>
    <mergeCell ref="G101:J101"/>
    <mergeCell ref="K101:N101"/>
    <mergeCell ref="A118:C118"/>
    <mergeCell ref="D118:F118"/>
    <mergeCell ref="G118:J118"/>
    <mergeCell ref="K118:N118"/>
    <mergeCell ref="A104:C104"/>
    <mergeCell ref="D104:F104"/>
    <mergeCell ref="K104:N104"/>
    <mergeCell ref="K108:N108"/>
    <mergeCell ref="K109:N109"/>
    <mergeCell ref="K110:N110"/>
    <mergeCell ref="K89:N89"/>
    <mergeCell ref="K90:N90"/>
    <mergeCell ref="K111:N111"/>
    <mergeCell ref="K112:N112"/>
    <mergeCell ref="K114:N114"/>
    <mergeCell ref="D105:F105"/>
    <mergeCell ref="K139:N139"/>
    <mergeCell ref="A120:C120"/>
    <mergeCell ref="A76:C76"/>
    <mergeCell ref="D76:F76"/>
    <mergeCell ref="G76:J76"/>
    <mergeCell ref="K76:N76"/>
    <mergeCell ref="A102:C102"/>
    <mergeCell ref="D102:F102"/>
    <mergeCell ref="G102:J102"/>
    <mergeCell ref="K102:N102"/>
    <mergeCell ref="A103:C103"/>
    <mergeCell ref="D103:F103"/>
    <mergeCell ref="G103:J103"/>
    <mergeCell ref="K103:N103"/>
    <mergeCell ref="K116:N116"/>
    <mergeCell ref="K117:N117"/>
    <mergeCell ref="K119:N119"/>
    <mergeCell ref="K123:N123"/>
    <mergeCell ref="K120:N120"/>
    <mergeCell ref="K121:N121"/>
    <mergeCell ref="K87:N87"/>
    <mergeCell ref="K88:N88"/>
    <mergeCell ref="D81:F81"/>
    <mergeCell ref="D82:F82"/>
    <mergeCell ref="K137:N137"/>
    <mergeCell ref="K130:N130"/>
    <mergeCell ref="D73:F73"/>
    <mergeCell ref="D75:F75"/>
    <mergeCell ref="G185:J185"/>
    <mergeCell ref="G192:J192"/>
    <mergeCell ref="A179:J179"/>
    <mergeCell ref="K113:N113"/>
    <mergeCell ref="K145:N145"/>
    <mergeCell ref="K158:N158"/>
    <mergeCell ref="K160:N160"/>
    <mergeCell ref="K141:N141"/>
    <mergeCell ref="K142:N142"/>
    <mergeCell ref="K143:N143"/>
    <mergeCell ref="K144:N144"/>
    <mergeCell ref="K135:N135"/>
    <mergeCell ref="K136:N136"/>
    <mergeCell ref="K138:N138"/>
    <mergeCell ref="K129:N129"/>
    <mergeCell ref="K131:N131"/>
    <mergeCell ref="K132:N132"/>
    <mergeCell ref="K133:N133"/>
    <mergeCell ref="K134:N134"/>
    <mergeCell ref="K124:N124"/>
    <mergeCell ref="K67:N67"/>
    <mergeCell ref="K68:N68"/>
    <mergeCell ref="K69:N69"/>
    <mergeCell ref="K70:N70"/>
    <mergeCell ref="K71:N71"/>
    <mergeCell ref="K72:N72"/>
    <mergeCell ref="K73:N73"/>
    <mergeCell ref="K75:N75"/>
    <mergeCell ref="K81:N81"/>
    <mergeCell ref="D106:F106"/>
    <mergeCell ref="D87:F87"/>
    <mergeCell ref="D88:F88"/>
    <mergeCell ref="D85:F85"/>
    <mergeCell ref="D86:F86"/>
    <mergeCell ref="D91:F91"/>
    <mergeCell ref="D92:F92"/>
    <mergeCell ref="D97:F97"/>
    <mergeCell ref="D98:F98"/>
    <mergeCell ref="D99:F99"/>
    <mergeCell ref="D100:F100"/>
    <mergeCell ref="D95:F95"/>
    <mergeCell ref="D96:F96"/>
    <mergeCell ref="D90:F90"/>
    <mergeCell ref="D108:F108"/>
    <mergeCell ref="D109:F109"/>
    <mergeCell ref="D110:F110"/>
    <mergeCell ref="D111:F111"/>
    <mergeCell ref="D112:F112"/>
    <mergeCell ref="D113:F113"/>
    <mergeCell ref="D114:F114"/>
    <mergeCell ref="K115:N115"/>
    <mergeCell ref="K122:N122"/>
    <mergeCell ref="D115:F115"/>
    <mergeCell ref="D116:F116"/>
    <mergeCell ref="D117:F117"/>
    <mergeCell ref="D119:F119"/>
    <mergeCell ref="D122:F122"/>
    <mergeCell ref="D120:F120"/>
    <mergeCell ref="D121:F121"/>
    <mergeCell ref="G112:J112"/>
    <mergeCell ref="G113:J113"/>
    <mergeCell ref="G114:J114"/>
    <mergeCell ref="G115:J115"/>
    <mergeCell ref="G116:J116"/>
    <mergeCell ref="G117:J117"/>
    <mergeCell ref="G119:J119"/>
    <mergeCell ref="A73:C73"/>
    <mergeCell ref="A75:C75"/>
    <mergeCell ref="A106:C106"/>
    <mergeCell ref="A108:C108"/>
    <mergeCell ref="D68:F68"/>
    <mergeCell ref="D69:F69"/>
    <mergeCell ref="D70:F70"/>
    <mergeCell ref="D71:F71"/>
    <mergeCell ref="D72:F72"/>
    <mergeCell ref="A82:C82"/>
    <mergeCell ref="A83:C83"/>
    <mergeCell ref="A68:C68"/>
    <mergeCell ref="A69:C69"/>
    <mergeCell ref="A72:C72"/>
    <mergeCell ref="A81:C81"/>
    <mergeCell ref="A85:C85"/>
    <mergeCell ref="A86:C86"/>
    <mergeCell ref="A91:C91"/>
    <mergeCell ref="A92:C92"/>
    <mergeCell ref="A97:C97"/>
    <mergeCell ref="A98:C98"/>
    <mergeCell ref="A84:C84"/>
    <mergeCell ref="A87:C87"/>
    <mergeCell ref="D84:F84"/>
    <mergeCell ref="F11:P11"/>
    <mergeCell ref="F12:P12"/>
    <mergeCell ref="F13:P13"/>
    <mergeCell ref="F14:P14"/>
    <mergeCell ref="F15:P15"/>
    <mergeCell ref="F16:P16"/>
    <mergeCell ref="A3:P3"/>
    <mergeCell ref="A4:P4"/>
    <mergeCell ref="A5:P5"/>
    <mergeCell ref="A7:P7"/>
    <mergeCell ref="F9:P9"/>
    <mergeCell ref="F10:P10"/>
    <mergeCell ref="A23:E23"/>
    <mergeCell ref="L23:N23"/>
    <mergeCell ref="O23:P23"/>
    <mergeCell ref="F18:P18"/>
    <mergeCell ref="F19:P19"/>
    <mergeCell ref="A21:P21"/>
    <mergeCell ref="A22:E22"/>
    <mergeCell ref="F22:K22"/>
    <mergeCell ref="L22:N22"/>
    <mergeCell ref="O22:P22"/>
    <mergeCell ref="A27:E27"/>
    <mergeCell ref="F27:K27"/>
    <mergeCell ref="L27:N27"/>
    <mergeCell ref="O27:P27"/>
    <mergeCell ref="A28:E28"/>
    <mergeCell ref="F28:K28"/>
    <mergeCell ref="L28:N28"/>
    <mergeCell ref="O28:P28"/>
    <mergeCell ref="A25:E25"/>
    <mergeCell ref="F25:K25"/>
    <mergeCell ref="L25:N25"/>
    <mergeCell ref="O25:P25"/>
    <mergeCell ref="A26:E26"/>
    <mergeCell ref="F26:K26"/>
    <mergeCell ref="L26:N26"/>
    <mergeCell ref="O26:P26"/>
    <mergeCell ref="A29:N29"/>
    <mergeCell ref="O29:P29"/>
    <mergeCell ref="A32:N32"/>
    <mergeCell ref="O32:P32"/>
    <mergeCell ref="A34:N34"/>
    <mergeCell ref="O34:P34"/>
    <mergeCell ref="A30:N30"/>
    <mergeCell ref="O30:P30"/>
    <mergeCell ref="A33:N33"/>
    <mergeCell ref="O33:P33"/>
    <mergeCell ref="A46:G46"/>
    <mergeCell ref="H46:N46"/>
    <mergeCell ref="O46:P46"/>
    <mergeCell ref="A47:G47"/>
    <mergeCell ref="O47:P47"/>
    <mergeCell ref="A40:P40"/>
    <mergeCell ref="F41:I41"/>
    <mergeCell ref="A44:P44"/>
    <mergeCell ref="A45:G45"/>
    <mergeCell ref="H45:N45"/>
    <mergeCell ref="O45:P45"/>
    <mergeCell ref="O54:P54"/>
    <mergeCell ref="A55:N55"/>
    <mergeCell ref="O55:P55"/>
    <mergeCell ref="A50:G50"/>
    <mergeCell ref="O50:P50"/>
    <mergeCell ref="A51:G51"/>
    <mergeCell ref="O51:P51"/>
    <mergeCell ref="A48:G48"/>
    <mergeCell ref="O48:P48"/>
    <mergeCell ref="A49:G49"/>
    <mergeCell ref="O49:P49"/>
    <mergeCell ref="A53:G53"/>
    <mergeCell ref="A24:E24"/>
    <mergeCell ref="F24:K24"/>
    <mergeCell ref="L24:N24"/>
    <mergeCell ref="O24:P24"/>
    <mergeCell ref="A67:C67"/>
    <mergeCell ref="D67:F67"/>
    <mergeCell ref="A70:C70"/>
    <mergeCell ref="A71:C71"/>
    <mergeCell ref="A66:C66"/>
    <mergeCell ref="D66:F66"/>
    <mergeCell ref="K66:O66"/>
    <mergeCell ref="A56:N56"/>
    <mergeCell ref="O56:P56"/>
    <mergeCell ref="A57:N57"/>
    <mergeCell ref="O57:P57"/>
    <mergeCell ref="A64:P64"/>
    <mergeCell ref="A65:C65"/>
    <mergeCell ref="D65:F65"/>
    <mergeCell ref="A52:G52"/>
    <mergeCell ref="G65:J66"/>
    <mergeCell ref="K65:O65"/>
    <mergeCell ref="P65:P66"/>
    <mergeCell ref="O53:P53"/>
    <mergeCell ref="A54:N54"/>
    <mergeCell ref="A95:C95"/>
    <mergeCell ref="A96:C96"/>
    <mergeCell ref="A137:C137"/>
    <mergeCell ref="A130:C130"/>
    <mergeCell ref="A140:C140"/>
    <mergeCell ref="A128:C128"/>
    <mergeCell ref="A126:C126"/>
    <mergeCell ref="A127:C127"/>
    <mergeCell ref="A129:C129"/>
    <mergeCell ref="A131:C131"/>
    <mergeCell ref="A135:C135"/>
    <mergeCell ref="A136:C136"/>
    <mergeCell ref="A132:C132"/>
    <mergeCell ref="A133:C133"/>
    <mergeCell ref="A134:C134"/>
    <mergeCell ref="A138:C138"/>
    <mergeCell ref="A139:C139"/>
    <mergeCell ref="A105:C105"/>
    <mergeCell ref="A123:C123"/>
    <mergeCell ref="A124:C124"/>
    <mergeCell ref="A125:C125"/>
    <mergeCell ref="A122:C122"/>
    <mergeCell ref="A114:C114"/>
    <mergeCell ref="A115:C115"/>
    <mergeCell ref="A116:C116"/>
    <mergeCell ref="A117:C117"/>
    <mergeCell ref="A119:C119"/>
    <mergeCell ref="A111:C111"/>
    <mergeCell ref="A112:C112"/>
    <mergeCell ref="A113:C113"/>
    <mergeCell ref="A121:C121"/>
    <mergeCell ref="A109:C109"/>
    <mergeCell ref="A110:C110"/>
    <mergeCell ref="D130:F130"/>
    <mergeCell ref="D140:F140"/>
    <mergeCell ref="D123:F123"/>
    <mergeCell ref="D124:F124"/>
    <mergeCell ref="D129:F129"/>
    <mergeCell ref="D131:F131"/>
    <mergeCell ref="D139:F139"/>
    <mergeCell ref="D125:F125"/>
    <mergeCell ref="D126:F126"/>
    <mergeCell ref="D127:F127"/>
    <mergeCell ref="D138:F138"/>
    <mergeCell ref="D128:F128"/>
    <mergeCell ref="A161:N161"/>
    <mergeCell ref="A159:C159"/>
    <mergeCell ref="G159:J159"/>
    <mergeCell ref="K159:N159"/>
    <mergeCell ref="K97:N97"/>
    <mergeCell ref="K92:N92"/>
    <mergeCell ref="K98:N98"/>
    <mergeCell ref="K99:N99"/>
    <mergeCell ref="K100:N100"/>
    <mergeCell ref="D107:F107"/>
    <mergeCell ref="A107:C107"/>
    <mergeCell ref="K107:N107"/>
    <mergeCell ref="A99:C99"/>
    <mergeCell ref="A100:C100"/>
    <mergeCell ref="K105:N105"/>
    <mergeCell ref="K106:N106"/>
    <mergeCell ref="D135:F135"/>
    <mergeCell ref="D136:F136"/>
    <mergeCell ref="D132:F132"/>
    <mergeCell ref="D133:F133"/>
    <mergeCell ref="D134:F134"/>
    <mergeCell ref="D137:F137"/>
    <mergeCell ref="D142:F142"/>
    <mergeCell ref="D143:F143"/>
    <mergeCell ref="D144:F144"/>
    <mergeCell ref="A145:C145"/>
    <mergeCell ref="A143:C143"/>
    <mergeCell ref="A144:C144"/>
    <mergeCell ref="A142:C142"/>
    <mergeCell ref="A141:C141"/>
    <mergeCell ref="G144:J144"/>
    <mergeCell ref="G145:J145"/>
    <mergeCell ref="D141:F141"/>
    <mergeCell ref="G142:J142"/>
    <mergeCell ref="G143:J143"/>
    <mergeCell ref="G158:J158"/>
    <mergeCell ref="G160:J160"/>
    <mergeCell ref="A160:C160"/>
    <mergeCell ref="A158:C158"/>
    <mergeCell ref="D145:F145"/>
    <mergeCell ref="K140:N140"/>
    <mergeCell ref="G67:J67"/>
    <mergeCell ref="G68:J68"/>
    <mergeCell ref="G69:J69"/>
    <mergeCell ref="G72:J72"/>
    <mergeCell ref="G73:J73"/>
    <mergeCell ref="G75:J75"/>
    <mergeCell ref="G81:J81"/>
    <mergeCell ref="G84:J84"/>
    <mergeCell ref="G87:J87"/>
    <mergeCell ref="G88:J88"/>
    <mergeCell ref="G89:J89"/>
    <mergeCell ref="G90:J90"/>
    <mergeCell ref="G108:J108"/>
    <mergeCell ref="G109:J109"/>
    <mergeCell ref="G110:J110"/>
    <mergeCell ref="G111:J111"/>
    <mergeCell ref="K91:N91"/>
    <mergeCell ref="G122:J122"/>
    <mergeCell ref="K95:N95"/>
    <mergeCell ref="G96:J96"/>
    <mergeCell ref="K96:N96"/>
    <mergeCell ref="G97:J97"/>
    <mergeCell ref="G98:J98"/>
    <mergeCell ref="G99:J99"/>
    <mergeCell ref="G100:J100"/>
    <mergeCell ref="G128:J128"/>
    <mergeCell ref="K128:N128"/>
    <mergeCell ref="K125:N125"/>
    <mergeCell ref="K126:N126"/>
    <mergeCell ref="K127:N127"/>
    <mergeCell ref="G123:J123"/>
    <mergeCell ref="G124:J124"/>
    <mergeCell ref="G120:J120"/>
    <mergeCell ref="G121:J121"/>
    <mergeCell ref="G134:J134"/>
    <mergeCell ref="G135:J135"/>
    <mergeCell ref="G141:J141"/>
    <mergeCell ref="G127:J127"/>
    <mergeCell ref="G129:J129"/>
    <mergeCell ref="G131:J131"/>
    <mergeCell ref="G140:J140"/>
    <mergeCell ref="G132:J132"/>
    <mergeCell ref="G133:J133"/>
    <mergeCell ref="G130:J130"/>
    <mergeCell ref="G85:J85"/>
    <mergeCell ref="G86:J86"/>
    <mergeCell ref="K85:N85"/>
    <mergeCell ref="K86:N86"/>
    <mergeCell ref="A77:C77"/>
    <mergeCell ref="D77:F77"/>
    <mergeCell ref="K77:N77"/>
    <mergeCell ref="A78:C78"/>
    <mergeCell ref="D78:F78"/>
    <mergeCell ref="K78:N78"/>
    <mergeCell ref="A79:C79"/>
    <mergeCell ref="D79:F79"/>
    <mergeCell ref="K79:N79"/>
    <mergeCell ref="A156:C156"/>
    <mergeCell ref="G156:J156"/>
    <mergeCell ref="K156:N156"/>
    <mergeCell ref="A157:C157"/>
    <mergeCell ref="G157:J157"/>
    <mergeCell ref="K157:N157"/>
    <mergeCell ref="A80:C80"/>
    <mergeCell ref="D80:F80"/>
    <mergeCell ref="K80:N80"/>
    <mergeCell ref="A93:C93"/>
    <mergeCell ref="D93:F93"/>
    <mergeCell ref="G93:J93"/>
    <mergeCell ref="K93:N93"/>
    <mergeCell ref="A94:C94"/>
    <mergeCell ref="D94:F94"/>
    <mergeCell ref="K94:N94"/>
    <mergeCell ref="A88:C88"/>
    <mergeCell ref="A89:C89"/>
    <mergeCell ref="A90:C90"/>
    <mergeCell ref="D83:F83"/>
    <mergeCell ref="D89:F89"/>
    <mergeCell ref="K82:N82"/>
    <mergeCell ref="K83:N83"/>
    <mergeCell ref="K84:N84"/>
  </mergeCells>
  <pageMargins left="0.23622047244094491" right="0.23622047244094491" top="0.74803149606299213" bottom="0.74803149606299213" header="0.31496062992125984" footer="0.31496062992125984"/>
  <pageSetup paperSize="9" scale="60" fitToHeight="0" orientation="portrait" r:id="rId1"/>
  <rowBreaks count="2" manualBreakCount="2">
    <brk id="63" max="15" man="1"/>
    <brk id="14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2" sqref="B12"/>
    </sheetView>
  </sheetViews>
  <sheetFormatPr defaultRowHeight="15" x14ac:dyDescent="0.25"/>
  <cols>
    <col min="1" max="1" width="46.28515625" bestFit="1" customWidth="1"/>
    <col min="2" max="2" width="22.140625" customWidth="1"/>
  </cols>
  <sheetData>
    <row r="1" spans="1:2" x14ac:dyDescent="0.25">
      <c r="A1" s="32" t="s">
        <v>74</v>
      </c>
      <c r="B1" s="33">
        <v>8607.26</v>
      </c>
    </row>
    <row r="2" spans="1:2" x14ac:dyDescent="0.25">
      <c r="A2" s="34" t="s">
        <v>75</v>
      </c>
      <c r="B2" s="35"/>
    </row>
    <row r="3" spans="1:2" x14ac:dyDescent="0.25">
      <c r="A3" s="32" t="s">
        <v>76</v>
      </c>
      <c r="B3" s="33"/>
    </row>
    <row r="4" spans="1:2" x14ac:dyDescent="0.25">
      <c r="A4" s="34" t="s">
        <v>77</v>
      </c>
      <c r="B4" s="35">
        <v>1212.83</v>
      </c>
    </row>
    <row r="5" spans="1:2" x14ac:dyDescent="0.25">
      <c r="A5" s="32" t="s">
        <v>78</v>
      </c>
      <c r="B5" s="33">
        <v>1375.6</v>
      </c>
    </row>
    <row r="6" spans="1:2" x14ac:dyDescent="0.25">
      <c r="A6" s="34" t="s">
        <v>79</v>
      </c>
      <c r="B6" s="35">
        <v>2237.13</v>
      </c>
    </row>
    <row r="7" spans="1:2" x14ac:dyDescent="0.25">
      <c r="A7" s="32" t="s">
        <v>80</v>
      </c>
      <c r="B7" s="33"/>
    </row>
    <row r="8" spans="1:2" x14ac:dyDescent="0.25">
      <c r="A8" s="34" t="s">
        <v>81</v>
      </c>
      <c r="B8" s="35">
        <v>3304.44</v>
      </c>
    </row>
    <row r="9" spans="1:2" x14ac:dyDescent="0.25">
      <c r="A9" s="32" t="s">
        <v>82</v>
      </c>
      <c r="B9" s="33"/>
    </row>
    <row r="10" spans="1:2" x14ac:dyDescent="0.25">
      <c r="A10" s="34" t="s">
        <v>67</v>
      </c>
      <c r="B10" s="35"/>
    </row>
    <row r="11" spans="1:2" x14ac:dyDescent="0.25">
      <c r="A11" s="32" t="s">
        <v>83</v>
      </c>
      <c r="B11" s="33"/>
    </row>
    <row r="12" spans="1:2" x14ac:dyDescent="0.25">
      <c r="A12" s="36" t="s">
        <v>84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20</vt:lpstr>
      <vt:lpstr>Plan1</vt:lpstr>
      <vt:lpstr>'ANEXO 20'!Area_de_impressao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gcsantos</dc:creator>
  <cp:lastModifiedBy>Usuario</cp:lastModifiedBy>
  <cp:lastPrinted>2021-01-13T18:01:25Z</cp:lastPrinted>
  <dcterms:created xsi:type="dcterms:W3CDTF">2015-02-13T13:22:59Z</dcterms:created>
  <dcterms:modified xsi:type="dcterms:W3CDTF">2021-01-13T18:39:53Z</dcterms:modified>
</cp:coreProperties>
</file>